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Graftovi" sheetId="1" r:id="rId1"/>
  </sheets>
  <definedNames>
    <definedName name="_xlnm._FilterDatabase" localSheetId="0" hidden="1">'Graftovi'!$A$2:$N$25</definedName>
  </definedNames>
  <calcPr fullCalcOnLoad="1"/>
</workbook>
</file>

<file path=xl/sharedStrings.xml><?xml version="1.0" encoding="utf-8"?>
<sst xmlns="http://schemas.openxmlformats.org/spreadsheetml/2006/main" count="218" uniqueCount="142">
  <si>
    <t>Partija</t>
  </si>
  <si>
    <t>IZABRANI DOBAVLJAČ</t>
  </si>
  <si>
    <t>Jedinica mere</t>
  </si>
  <si>
    <t>PREDMET NABAVKE</t>
  </si>
  <si>
    <t>PROIZVOĐAČ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</si>
  <si>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</si>
  <si>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</si>
  <si>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</si>
  <si>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</si>
  <si>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</si>
  <si>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</si>
  <si>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</si>
  <si>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</si>
  <si>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</si>
  <si>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</si>
  <si>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</si>
  <si>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</si>
  <si>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</si>
  <si>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</si>
  <si>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</si>
  <si>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</si>
  <si>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</si>
  <si>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</si>
  <si>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</si>
  <si>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</si>
  <si>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</si>
  <si>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</si>
  <si>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</si>
  <si>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</si>
  <si>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ŠIFRA</t>
  </si>
  <si>
    <t>MODEL / KOMERCIJALNI NAZIV</t>
  </si>
  <si>
    <t>KATALOŠKI BROJ</t>
  </si>
  <si>
    <t>GR150001</t>
  </si>
  <si>
    <t>Impregnirani tubularni polyester (Dacron®) graftovi promera 24 i 22 mm</t>
  </si>
  <si>
    <t>Gelsoft Plus vascular prostheses / Vaskularni graft</t>
  </si>
  <si>
    <t>VASCUTEK TERUMO</t>
  </si>
  <si>
    <t>63502xP</t>
  </si>
  <si>
    <t>GR150002</t>
  </si>
  <si>
    <t>Impregnirani tubularni poliester (Dacron®) graftovi promera 20,18 i 16 mm</t>
  </si>
  <si>
    <t>HemaGard Knitted Vascular Prosthesis / Stent graft sistem, vaskularni, periferni</t>
  </si>
  <si>
    <t>MAQUET</t>
  </si>
  <si>
    <t xml:space="preserve">HGK00xx-40 </t>
  </si>
  <si>
    <t>GR150003</t>
  </si>
  <si>
    <t>Impregnirani tubularni polyester (Dacron®) graftovi promera 8 i 6 mm</t>
  </si>
  <si>
    <t xml:space="preserve">HGK000x-70 </t>
  </si>
  <si>
    <t>GR150004</t>
  </si>
  <si>
    <t>Impregnirani poliester (Dacron®) graftovi obloženi srebro-acetatom – Triaksijalni, promera 8 mm, dužine 100x60 cm</t>
  </si>
  <si>
    <t>InterGard Silver Antimicrobial Collagen Coated Vascular Prostheses; Axillo-bifemora / Vaskularni graft</t>
  </si>
  <si>
    <t>IGKAX0808RS60/30S</t>
  </si>
  <si>
    <t>GR150005</t>
  </si>
  <si>
    <t xml:space="preserve">Impregnirani polyester (Dacron®) graftovi obloženi  srebro-acetatom - Bifurkacioni promera 16x8 i 14x7 mm  </t>
  </si>
  <si>
    <t>InterGard Silver Antimicrobial Collagen Coated Vascular Prostheses; Bifurcated / Vaskularni graft</t>
  </si>
  <si>
    <t xml:space="preserve">IGK1xxxS </t>
  </si>
  <si>
    <t>GR150006</t>
  </si>
  <si>
    <t>Impregnirani bifurkacioni polyester (Dacron®) graftovi 20x10, 18x9,16x8,14x7 i 12x6 mm</t>
  </si>
  <si>
    <t>HGKxxxx</t>
  </si>
  <si>
    <t>GR150007</t>
  </si>
  <si>
    <t>Tubularni PTFE graftovi spoљa ojačani sa ‘’prstenovima’’ ili ‘’spiralom’’ promera 10 i/ili 12 mm</t>
  </si>
  <si>
    <t>Maxiflo vascular prostheses / Vaskularni graft</t>
  </si>
  <si>
    <t>MAXIFLO</t>
  </si>
  <si>
    <t>S5010P</t>
  </si>
  <si>
    <t>GR150008</t>
  </si>
  <si>
    <t>Tubularni PTFE graftovi spolja ojačani  sa "prstenovima"  ili "spiralom" promera 8 i 6 mm</t>
  </si>
  <si>
    <t>S600xP</t>
  </si>
  <si>
    <t>GR150009</t>
  </si>
  <si>
    <t>Impregnirani tubularni polyester (Dacron®) graftovi obloženi srebro-acetatom promera 8 i 6 mm</t>
  </si>
  <si>
    <t>InterGard Silver Antimicrobial Collagen Coated Vascular Prostheses; Straight / Vaskularni graft</t>
  </si>
  <si>
    <t xml:space="preserve">IGK000x-70S </t>
  </si>
  <si>
    <t>BKT15024</t>
  </si>
  <si>
    <t>SETOVI ZA " IN SITU " BYPASS</t>
  </si>
  <si>
    <t>Expandable  LeMaitre Vavulotome / Kateter, hirurški uređaj, vaskularna hirurgija</t>
  </si>
  <si>
    <t>LEMAITRE</t>
  </si>
  <si>
    <t>1000-9x</t>
  </si>
  <si>
    <t>SG150001</t>
  </si>
  <si>
    <t>Endovaskularni graftovi za trbušnu aortu sa ilijačnim arterijama maњim od 7 mm i sa pripadajućim ekstenzijama</t>
  </si>
  <si>
    <t>Zenith Low Profile AAA Endovascular Graft – Main Body / Stent graft sistem, za abdominalnu aortu -Telo stent grafta</t>
  </si>
  <si>
    <t>COOK MEDICAL</t>
  </si>
  <si>
    <t>ZALB-xx-xx</t>
  </si>
  <si>
    <t>SG150002</t>
  </si>
  <si>
    <t>Zenith Spiral - Z Iliac AAA Leg   / Stent graft sistem - ilijačni nastavak</t>
  </si>
  <si>
    <t xml:space="preserve">ZSLE -xx-xx-ZT            ZLBE-xx-xx             </t>
  </si>
  <si>
    <t>BKT15025</t>
  </si>
  <si>
    <t xml:space="preserve">Coda Balloon Catheter / Balon kateter </t>
  </si>
  <si>
    <t>CODA-2-10.0-35-1x0-xx</t>
  </si>
  <si>
    <t>SG150003</t>
  </si>
  <si>
    <t>Endovaskularni graftovi za grudnu aortu sa dostupnim pratećim esktenzijama za implantaciju iz dva dela</t>
  </si>
  <si>
    <t>Zenith TX2 TAA Endovascular Graft with Proform - Proximal Component / Stent graft sistem, za abdominalnu aortu - Telo stent grafta</t>
  </si>
  <si>
    <t xml:space="preserve">ZTEG-2P(T)-xx-xxx-PF </t>
  </si>
  <si>
    <t>SG150004</t>
  </si>
  <si>
    <t>Zenith TX2 TAA Endovascular Graft with Proform / Stent graft sistem, za abdominalnu aortu - Nastavak</t>
  </si>
  <si>
    <t xml:space="preserve">ZTEG-2D-xx-xxx-PF </t>
  </si>
  <si>
    <t>komad</t>
  </si>
  <si>
    <t>INTREX</t>
  </si>
  <si>
    <t>DIJAMED</t>
  </si>
  <si>
    <t>BIOSTENT</t>
  </si>
  <si>
    <t>404-1-110/15-40</t>
  </si>
  <si>
    <t>Graftovi, endovaskularni graftovi i prateći potrošni materijal</t>
  </si>
  <si>
    <t>GRAFTOVI, ENDOVASKULARNI GRAFTOVI I PRATEĆI POTROŠNI MATERIJAL</t>
  </si>
  <si>
    <t>Oblikovana po partijama, centralizovana</t>
  </si>
  <si>
    <t>Otvoreni</t>
  </si>
  <si>
    <t>Dobra</t>
  </si>
  <si>
    <t>Klasičan sektor</t>
  </si>
  <si>
    <t>Najniža ponuđena cena</t>
  </si>
  <si>
    <t>14</t>
  </si>
  <si>
    <t>16</t>
  </si>
  <si>
    <t>BKT15034</t>
  </si>
  <si>
    <t>FOGARTY KATETERI (veličine od 2 do 10 Ch)</t>
  </si>
  <si>
    <t>Embolectomy and trombectomy catheter / Kateter za trombo-embolektomiju</t>
  </si>
  <si>
    <t>Balton</t>
  </si>
  <si>
    <t>EFBxxFxx</t>
  </si>
  <si>
    <t>BKT15035</t>
  </si>
  <si>
    <t>VENSKI STRIPERI</t>
  </si>
  <si>
    <t>Disposable Vein Stripper / Striper za vene, hirurški instrument</t>
  </si>
  <si>
    <t>Dispomedica</t>
  </si>
  <si>
    <t>18</t>
  </si>
  <si>
    <t>SG150005</t>
  </si>
  <si>
    <t>SG150006</t>
  </si>
  <si>
    <t>BKT15036</t>
  </si>
  <si>
    <t>Endovaskularni graftovi za trbušnu aortu sa suprarenalnom fiksacijom, mehanizmom za parcijalno otpuštanje i pripadajućim ekstenzijama, za aneurizme čiji je vrat dužine 10mm i više</t>
  </si>
  <si>
    <t>Endurant II - Abdominal Tube / Stent graft sistem, za abdominalnu aortu</t>
  </si>
  <si>
    <t>Endurant II - Extension / Produžetak (kolateralni, ilijačni, aortni)</t>
  </si>
  <si>
    <t>Reliant Stent Graft Ballon Catheter / Balon kateter za plasiranje stent grafta</t>
  </si>
  <si>
    <t>Medtronic</t>
  </si>
  <si>
    <t>ETBFxxxxCxxxEE</t>
  </si>
  <si>
    <t>ETLWxxxxC(x)xxEE, ETEWxxxxCxxEE, ETCFxxxxCxxEE</t>
  </si>
  <si>
    <t>AB46</t>
  </si>
  <si>
    <t>BIMED</t>
  </si>
  <si>
    <t>APTUS</t>
  </si>
  <si>
    <t>20</t>
  </si>
  <si>
    <t>23</t>
  </si>
  <si>
    <t>SG150007</t>
  </si>
  <si>
    <t>Endovaskularni graftovi za grudnu aortu, dijametra od 46mm i manje, sa sistemom za parcijalno otpuštanje</t>
  </si>
  <si>
    <t>Zenith Alpha Thoracic Endovascular Graft / Stent graft sistem, vaskularni</t>
  </si>
  <si>
    <t>ZTA-P-xx-xxx</t>
  </si>
  <si>
    <t>BKT15037</t>
  </si>
  <si>
    <t>Tvrda zica</t>
  </si>
  <si>
    <t>InQwire diagnostic guide wire / Žica vodič</t>
  </si>
  <si>
    <t> Merit Medical Systems</t>
  </si>
  <si>
    <t>6680-23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</si>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</sst>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49" fontId="4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9" fontId="4" fillId="7" borderId="10" xfId="55" applyNumberFormat="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4" fontId="4" fillId="4" borderId="10" xfId="55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4" fontId="4" fillId="2" borderId="10" xfId="55" applyNumberFormat="1" applyFont="1" applyFill="1" applyBorder="1" applyAlignment="1">
      <alignment horizontal="center" vertical="center" wrapText="1"/>
      <protection/>
    </xf>
    <xf numFmtId="4" fontId="47" fillId="0" borderId="10" xfId="0" applyNumberFormat="1" applyFont="1" applyFill="1" applyBorder="1" applyAlignment="1">
      <alignment horizontal="center" vertical="center" wrapText="1"/>
    </xf>
    <xf numFmtId="4" fontId="42" fillId="0" borderId="11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4" fontId="42" fillId="0" borderId="13" xfId="0" applyNumberFormat="1" applyFont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4" fillId="4" borderId="15" xfId="55" applyNumberFormat="1" applyFont="1" applyFill="1" applyBorder="1" applyAlignment="1">
      <alignment horizontal="center" vertical="center" wrapText="1"/>
      <protection/>
    </xf>
    <xf numFmtId="4" fontId="4" fillId="2" borderId="15" xfId="55" applyNumberFormat="1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3" fontId="42" fillId="0" borderId="11" xfId="0" applyNumberFormat="1" applyFont="1" applyBorder="1" applyAlignment="1">
      <alignment vertical="center" wrapText="1"/>
    </xf>
    <xf numFmtId="3" fontId="42" fillId="0" borderId="16" xfId="0" applyNumberFormat="1" applyFont="1" applyBorder="1" applyAlignment="1">
      <alignment vertical="center" wrapText="1"/>
    </xf>
    <xf numFmtId="3" fontId="42" fillId="0" borderId="12" xfId="0" applyNumberFormat="1" applyFont="1" applyBorder="1" applyAlignment="1">
      <alignment vertical="center" wrapText="1"/>
    </xf>
    <xf numFmtId="3" fontId="2" fillId="35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4" fontId="42" fillId="36" borderId="11" xfId="0" applyNumberFormat="1" applyFont="1" applyFill="1" applyBorder="1" applyAlignment="1">
      <alignment horizontal="center" vertical="center" wrapText="1"/>
    </xf>
    <xf numFmtId="4" fontId="42" fillId="36" borderId="19" xfId="0" applyNumberFormat="1" applyFont="1" applyFill="1" applyBorder="1" applyAlignment="1">
      <alignment horizontal="center" vertical="center" wrapText="1"/>
    </xf>
    <xf numFmtId="4" fontId="42" fillId="36" borderId="2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4" fillId="2" borderId="15" xfId="55" applyNumberFormat="1" applyFont="1" applyFill="1" applyBorder="1" applyAlignment="1">
      <alignment horizontal="center" vertical="center" wrapText="1"/>
      <protection/>
    </xf>
    <xf numFmtId="4" fontId="4" fillId="2" borderId="22" xfId="55" applyNumberFormat="1" applyFont="1" applyFill="1" applyBorder="1" applyAlignment="1">
      <alignment horizontal="center" vertical="center" wrapText="1"/>
      <protection/>
    </xf>
    <xf numFmtId="4" fontId="4" fillId="2" borderId="21" xfId="55" applyNumberFormat="1" applyFont="1" applyFill="1" applyBorder="1" applyAlignment="1">
      <alignment horizontal="center" vertical="center" wrapText="1"/>
      <protection/>
    </xf>
    <xf numFmtId="4" fontId="4" fillId="4" borderId="15" xfId="55" applyNumberFormat="1" applyFont="1" applyFill="1" applyBorder="1" applyAlignment="1">
      <alignment horizontal="center" vertical="center" wrapText="1"/>
      <protection/>
    </xf>
    <xf numFmtId="4" fontId="4" fillId="4" borderId="22" xfId="55" applyNumberFormat="1" applyFont="1" applyFill="1" applyBorder="1" applyAlignment="1">
      <alignment horizontal="center" vertical="center" wrapText="1"/>
      <protection/>
    </xf>
    <xf numFmtId="4" fontId="4" fillId="4" borderId="21" xfId="55" applyNumberFormat="1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4" fontId="4" fillId="4" borderId="15" xfId="57" applyNumberFormat="1" applyFont="1" applyFill="1" applyBorder="1" applyAlignment="1">
      <alignment horizontal="center" vertical="center" wrapText="1"/>
      <protection/>
    </xf>
    <xf numFmtId="4" fontId="4" fillId="4" borderId="22" xfId="57" applyNumberFormat="1" applyFont="1" applyFill="1" applyBorder="1" applyAlignment="1">
      <alignment horizontal="center" vertical="center" wrapText="1"/>
      <protection/>
    </xf>
    <xf numFmtId="4" fontId="4" fillId="4" borderId="21" xfId="57" applyNumberFormat="1" applyFont="1" applyFill="1" applyBorder="1" applyAlignment="1">
      <alignment horizontal="center" vertical="center" wrapText="1"/>
      <protection/>
    </xf>
    <xf numFmtId="4" fontId="4" fillId="2" borderId="15" xfId="57" applyNumberFormat="1" applyFont="1" applyFill="1" applyBorder="1" applyAlignment="1">
      <alignment horizontal="center" vertical="center" wrapText="1"/>
      <protection/>
    </xf>
    <xf numFmtId="4" fontId="4" fillId="2" borderId="22" xfId="57" applyNumberFormat="1" applyFont="1" applyFill="1" applyBorder="1" applyAlignment="1">
      <alignment horizontal="center" vertical="center" wrapText="1"/>
      <protection/>
    </xf>
    <xf numFmtId="4" fontId="4" fillId="2" borderId="21" xfId="57" applyNumberFormat="1" applyFont="1" applyFill="1" applyBorder="1" applyAlignment="1">
      <alignment horizontal="center" vertical="center" wrapText="1"/>
      <protection/>
    </xf>
    <xf numFmtId="0" fontId="49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4" fillId="35" borderId="15" xfId="55" applyNumberFormat="1" applyFont="1" applyFill="1" applyBorder="1" applyAlignment="1">
      <alignment horizontal="center" vertical="center" wrapText="1"/>
      <protection/>
    </xf>
    <xf numFmtId="49" fontId="4" fillId="35" borderId="22" xfId="55" applyNumberFormat="1" applyFont="1" applyFill="1" applyBorder="1" applyAlignment="1">
      <alignment horizontal="center" vertical="center" wrapText="1"/>
      <protection/>
    </xf>
    <xf numFmtId="49" fontId="4" fillId="35" borderId="21" xfId="55" applyNumberFormat="1" applyFont="1" applyFill="1" applyBorder="1" applyAlignment="1">
      <alignment horizontal="center" vertical="center" wrapText="1"/>
      <protection/>
    </xf>
    <xf numFmtId="49" fontId="27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pane ySplit="2" topLeftCell="A27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4" width="29.140625" style="0" customWidth="1"/>
    <col min="5" max="5" width="21.421875" style="0" customWidth="1"/>
    <col min="6" max="6" width="18.28125" style="0" customWidth="1"/>
    <col min="7" max="7" width="12.28125" style="0" customWidth="1"/>
    <col min="8" max="8" width="15.57421875" style="0" customWidth="1"/>
    <col min="9" max="9" width="17.140625" style="0" customWidth="1"/>
    <col min="10" max="10" width="15.28125" style="0" customWidth="1"/>
    <col min="11" max="11" width="18.8515625" style="0" customWidth="1"/>
    <col min="12" max="12" width="22.7109375" style="0" customWidth="1"/>
    <col min="13" max="13" width="20.8515625" style="0" customWidth="1"/>
    <col min="14" max="14" width="15.00390625" style="0" customWidth="1"/>
  </cols>
  <sheetData>
    <row r="1" spans="1:14" ht="30" customHeight="1">
      <c r="A1" s="80" t="s">
        <v>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8.25">
      <c r="A2" s="2" t="s">
        <v>0</v>
      </c>
      <c r="B2" s="3" t="s">
        <v>29</v>
      </c>
      <c r="C2" s="4" t="s">
        <v>3</v>
      </c>
      <c r="D2" s="4" t="s">
        <v>30</v>
      </c>
      <c r="E2" s="14" t="s">
        <v>4</v>
      </c>
      <c r="F2" s="4" t="s">
        <v>31</v>
      </c>
      <c r="G2" s="14" t="s">
        <v>2</v>
      </c>
      <c r="H2" s="30" t="s">
        <v>5</v>
      </c>
      <c r="I2" s="30" t="s">
        <v>9</v>
      </c>
      <c r="J2" s="14" t="s">
        <v>6</v>
      </c>
      <c r="K2" s="14" t="s">
        <v>8</v>
      </c>
      <c r="L2" s="14" t="s">
        <v>10</v>
      </c>
      <c r="M2" s="5" t="s">
        <v>1</v>
      </c>
      <c r="N2" s="5" t="s">
        <v>7</v>
      </c>
    </row>
    <row r="3" spans="1:14" ht="38.25">
      <c r="A3" s="27">
        <v>1</v>
      </c>
      <c r="B3" s="26" t="s">
        <v>32</v>
      </c>
      <c r="C3" s="19" t="s">
        <v>33</v>
      </c>
      <c r="D3" s="20" t="s">
        <v>34</v>
      </c>
      <c r="E3" s="20" t="s">
        <v>35</v>
      </c>
      <c r="F3" s="20" t="s">
        <v>36</v>
      </c>
      <c r="G3" s="21" t="s">
        <v>91</v>
      </c>
      <c r="H3" s="31">
        <v>17900</v>
      </c>
      <c r="I3" s="33">
        <v>19990</v>
      </c>
      <c r="J3" s="17"/>
      <c r="K3" s="31">
        <f>H3*J3</f>
        <v>0</v>
      </c>
      <c r="L3" s="33">
        <f>I3*J3</f>
        <v>0</v>
      </c>
      <c r="M3" s="20" t="s">
        <v>92</v>
      </c>
      <c r="N3" s="1">
        <v>3</v>
      </c>
    </row>
    <row r="4" spans="1:14" ht="38.25">
      <c r="A4" s="27">
        <v>2</v>
      </c>
      <c r="B4" s="26" t="s">
        <v>37</v>
      </c>
      <c r="C4" s="19" t="s">
        <v>38</v>
      </c>
      <c r="D4" s="20" t="s">
        <v>39</v>
      </c>
      <c r="E4" s="20" t="s">
        <v>40</v>
      </c>
      <c r="F4" s="20" t="s">
        <v>41</v>
      </c>
      <c r="G4" s="21" t="s">
        <v>91</v>
      </c>
      <c r="H4" s="31">
        <v>13960</v>
      </c>
      <c r="I4" s="33">
        <v>16880</v>
      </c>
      <c r="J4" s="17"/>
      <c r="K4" s="31">
        <f aca="true" t="shared" si="0" ref="K4:K23">H4*J4</f>
        <v>0</v>
      </c>
      <c r="L4" s="33">
        <f aca="true" t="shared" si="1" ref="L4:L23">I4*J4</f>
        <v>0</v>
      </c>
      <c r="M4" s="20" t="s">
        <v>93</v>
      </c>
      <c r="N4" s="1">
        <v>3</v>
      </c>
    </row>
    <row r="5" spans="1:14" ht="38.25">
      <c r="A5" s="27">
        <v>3</v>
      </c>
      <c r="B5" s="26" t="s">
        <v>42</v>
      </c>
      <c r="C5" s="19" t="s">
        <v>43</v>
      </c>
      <c r="D5" s="20" t="s">
        <v>39</v>
      </c>
      <c r="E5" s="20" t="s">
        <v>40</v>
      </c>
      <c r="F5" s="20" t="s">
        <v>44</v>
      </c>
      <c r="G5" s="21" t="s">
        <v>91</v>
      </c>
      <c r="H5" s="31">
        <v>13920</v>
      </c>
      <c r="I5" s="33">
        <v>16760</v>
      </c>
      <c r="J5" s="17"/>
      <c r="K5" s="31">
        <f t="shared" si="0"/>
        <v>0</v>
      </c>
      <c r="L5" s="33">
        <f t="shared" si="1"/>
        <v>0</v>
      </c>
      <c r="M5" s="20" t="s">
        <v>93</v>
      </c>
      <c r="N5" s="1">
        <v>3</v>
      </c>
    </row>
    <row r="6" spans="1:14" ht="51">
      <c r="A6" s="28">
        <v>4</v>
      </c>
      <c r="B6" s="25" t="s">
        <v>45</v>
      </c>
      <c r="C6" s="22" t="s">
        <v>46</v>
      </c>
      <c r="D6" s="23" t="s">
        <v>47</v>
      </c>
      <c r="E6" s="23" t="s">
        <v>40</v>
      </c>
      <c r="F6" s="24" t="s">
        <v>48</v>
      </c>
      <c r="G6" s="21" t="s">
        <v>91</v>
      </c>
      <c r="H6" s="32">
        <v>69800</v>
      </c>
      <c r="I6" s="34">
        <v>78990</v>
      </c>
      <c r="J6" s="18"/>
      <c r="K6" s="31">
        <f t="shared" si="0"/>
        <v>0</v>
      </c>
      <c r="L6" s="33">
        <f t="shared" si="1"/>
        <v>0</v>
      </c>
      <c r="M6" s="29" t="s">
        <v>93</v>
      </c>
      <c r="N6" s="11">
        <v>1</v>
      </c>
    </row>
    <row r="7" spans="1:14" ht="51">
      <c r="A7" s="28">
        <v>5</v>
      </c>
      <c r="B7" s="25" t="s">
        <v>49</v>
      </c>
      <c r="C7" s="22" t="s">
        <v>50</v>
      </c>
      <c r="D7" s="23" t="s">
        <v>51</v>
      </c>
      <c r="E7" s="23" t="s">
        <v>40</v>
      </c>
      <c r="F7" s="24" t="s">
        <v>52</v>
      </c>
      <c r="G7" s="21" t="s">
        <v>91</v>
      </c>
      <c r="H7" s="32">
        <v>35400</v>
      </c>
      <c r="I7" s="34">
        <v>37690</v>
      </c>
      <c r="J7" s="18"/>
      <c r="K7" s="31">
        <f t="shared" si="0"/>
        <v>0</v>
      </c>
      <c r="L7" s="33">
        <f t="shared" si="1"/>
        <v>0</v>
      </c>
      <c r="M7" s="29" t="s">
        <v>93</v>
      </c>
      <c r="N7" s="11">
        <v>1</v>
      </c>
    </row>
    <row r="8" spans="1:14" ht="51">
      <c r="A8" s="28">
        <v>6</v>
      </c>
      <c r="B8" s="25" t="s">
        <v>53</v>
      </c>
      <c r="C8" s="22" t="s">
        <v>54</v>
      </c>
      <c r="D8" s="23" t="s">
        <v>39</v>
      </c>
      <c r="E8" s="23" t="s">
        <v>40</v>
      </c>
      <c r="F8" s="23" t="s">
        <v>55</v>
      </c>
      <c r="G8" s="21" t="s">
        <v>91</v>
      </c>
      <c r="H8" s="32">
        <v>16732</v>
      </c>
      <c r="I8" s="34">
        <v>17550</v>
      </c>
      <c r="J8" s="18"/>
      <c r="K8" s="31">
        <f t="shared" si="0"/>
        <v>0</v>
      </c>
      <c r="L8" s="33">
        <f t="shared" si="1"/>
        <v>0</v>
      </c>
      <c r="M8" s="29" t="s">
        <v>93</v>
      </c>
      <c r="N8" s="11">
        <v>3</v>
      </c>
    </row>
    <row r="9" spans="1:14" ht="51">
      <c r="A9" s="28">
        <v>9</v>
      </c>
      <c r="B9" s="25" t="s">
        <v>56</v>
      </c>
      <c r="C9" s="22" t="s">
        <v>57</v>
      </c>
      <c r="D9" s="23" t="s">
        <v>58</v>
      </c>
      <c r="E9" s="23" t="s">
        <v>59</v>
      </c>
      <c r="F9" s="23" t="s">
        <v>60</v>
      </c>
      <c r="G9" s="21" t="s">
        <v>91</v>
      </c>
      <c r="H9" s="32">
        <v>43950</v>
      </c>
      <c r="I9" s="34">
        <v>41900</v>
      </c>
      <c r="J9" s="18"/>
      <c r="K9" s="31">
        <f t="shared" si="0"/>
        <v>0</v>
      </c>
      <c r="L9" s="33">
        <f t="shared" si="1"/>
        <v>0</v>
      </c>
      <c r="M9" s="29" t="s">
        <v>92</v>
      </c>
      <c r="N9" s="11">
        <v>2</v>
      </c>
    </row>
    <row r="10" spans="1:14" ht="38.25">
      <c r="A10" s="28">
        <v>10</v>
      </c>
      <c r="B10" s="25" t="s">
        <v>61</v>
      </c>
      <c r="C10" s="22" t="s">
        <v>62</v>
      </c>
      <c r="D10" s="23" t="s">
        <v>58</v>
      </c>
      <c r="E10" s="23" t="s">
        <v>59</v>
      </c>
      <c r="F10" s="23" t="s">
        <v>63</v>
      </c>
      <c r="G10" s="21" t="s">
        <v>91</v>
      </c>
      <c r="H10" s="32">
        <v>32990</v>
      </c>
      <c r="I10" s="34">
        <v>32900</v>
      </c>
      <c r="J10" s="18"/>
      <c r="K10" s="31">
        <f t="shared" si="0"/>
        <v>0</v>
      </c>
      <c r="L10" s="33">
        <f t="shared" si="1"/>
        <v>0</v>
      </c>
      <c r="M10" s="29" t="s">
        <v>92</v>
      </c>
      <c r="N10" s="11">
        <v>2</v>
      </c>
    </row>
    <row r="11" spans="1:14" ht="51">
      <c r="A11" s="28">
        <v>13</v>
      </c>
      <c r="B11" s="25" t="s">
        <v>64</v>
      </c>
      <c r="C11" s="22" t="s">
        <v>65</v>
      </c>
      <c r="D11" s="23" t="s">
        <v>66</v>
      </c>
      <c r="E11" s="23" t="s">
        <v>40</v>
      </c>
      <c r="F11" s="23" t="s">
        <v>67</v>
      </c>
      <c r="G11" s="21" t="s">
        <v>91</v>
      </c>
      <c r="H11" s="32">
        <v>35900</v>
      </c>
      <c r="I11" s="34">
        <v>37990</v>
      </c>
      <c r="J11" s="18"/>
      <c r="K11" s="31">
        <f t="shared" si="0"/>
        <v>0</v>
      </c>
      <c r="L11" s="33">
        <f t="shared" si="1"/>
        <v>0</v>
      </c>
      <c r="M11" s="29" t="s">
        <v>93</v>
      </c>
      <c r="N11" s="11">
        <v>1</v>
      </c>
    </row>
    <row r="12" spans="1:14" ht="36">
      <c r="A12" s="28" t="s">
        <v>103</v>
      </c>
      <c r="B12" s="25" t="s">
        <v>105</v>
      </c>
      <c r="C12" s="22" t="s">
        <v>106</v>
      </c>
      <c r="D12" s="23" t="s">
        <v>107</v>
      </c>
      <c r="E12" s="23" t="s">
        <v>108</v>
      </c>
      <c r="F12" s="23" t="s">
        <v>109</v>
      </c>
      <c r="G12" s="21" t="s">
        <v>91</v>
      </c>
      <c r="H12" s="32">
        <v>2280</v>
      </c>
      <c r="I12" s="34">
        <v>2280</v>
      </c>
      <c r="J12" s="18"/>
      <c r="K12" s="31">
        <f t="shared" si="0"/>
        <v>0</v>
      </c>
      <c r="L12" s="33">
        <f t="shared" si="1"/>
        <v>0</v>
      </c>
      <c r="M12" s="29" t="s">
        <v>127</v>
      </c>
      <c r="N12" s="11">
        <v>3</v>
      </c>
    </row>
    <row r="13" spans="1:14" ht="36">
      <c r="A13" s="28">
        <v>15</v>
      </c>
      <c r="B13" s="25" t="s">
        <v>68</v>
      </c>
      <c r="C13" s="22" t="s">
        <v>69</v>
      </c>
      <c r="D13" s="23" t="s">
        <v>70</v>
      </c>
      <c r="E13" s="23" t="s">
        <v>71</v>
      </c>
      <c r="F13" s="23" t="s">
        <v>72</v>
      </c>
      <c r="G13" s="21" t="s">
        <v>91</v>
      </c>
      <c r="H13" s="32">
        <v>34900</v>
      </c>
      <c r="I13" s="34">
        <v>33990</v>
      </c>
      <c r="J13" s="18"/>
      <c r="K13" s="31">
        <f t="shared" si="0"/>
        <v>0</v>
      </c>
      <c r="L13" s="33">
        <f t="shared" si="1"/>
        <v>0</v>
      </c>
      <c r="M13" s="29" t="s">
        <v>94</v>
      </c>
      <c r="N13" s="11">
        <v>1</v>
      </c>
    </row>
    <row r="14" spans="1:14" ht="24">
      <c r="A14" s="28" t="s">
        <v>104</v>
      </c>
      <c r="B14" s="25" t="s">
        <v>110</v>
      </c>
      <c r="C14" s="22" t="s">
        <v>111</v>
      </c>
      <c r="D14" s="23" t="s">
        <v>112</v>
      </c>
      <c r="E14" s="23" t="s">
        <v>113</v>
      </c>
      <c r="F14" s="47">
        <v>13200</v>
      </c>
      <c r="G14" s="21" t="s">
        <v>91</v>
      </c>
      <c r="H14" s="41">
        <v>2480</v>
      </c>
      <c r="I14" s="42">
        <v>2470</v>
      </c>
      <c r="J14" s="43"/>
      <c r="K14" s="31">
        <f>H14*J14</f>
        <v>0</v>
      </c>
      <c r="L14" s="33">
        <f>I14*J14</f>
        <v>0</v>
      </c>
      <c r="M14" s="29" t="s">
        <v>93</v>
      </c>
      <c r="N14" s="11">
        <v>2</v>
      </c>
    </row>
    <row r="15" spans="1:14" ht="38.25">
      <c r="A15" s="28" t="s">
        <v>114</v>
      </c>
      <c r="B15" s="48" t="s">
        <v>115</v>
      </c>
      <c r="C15" s="82" t="s">
        <v>118</v>
      </c>
      <c r="D15" s="49" t="s">
        <v>119</v>
      </c>
      <c r="E15" s="50" t="s">
        <v>122</v>
      </c>
      <c r="F15" s="49" t="s">
        <v>123</v>
      </c>
      <c r="G15" s="21" t="s">
        <v>91</v>
      </c>
      <c r="H15" s="68">
        <v>938913</v>
      </c>
      <c r="I15" s="65">
        <v>918293</v>
      </c>
      <c r="J15" s="71"/>
      <c r="K15" s="74">
        <f>H15*J15</f>
        <v>0</v>
      </c>
      <c r="L15" s="77">
        <f>I15*J15</f>
        <v>0</v>
      </c>
      <c r="M15" s="29" t="s">
        <v>126</v>
      </c>
      <c r="N15" s="59">
        <v>2</v>
      </c>
    </row>
    <row r="16" spans="1:14" ht="51">
      <c r="A16" s="28" t="s">
        <v>114</v>
      </c>
      <c r="B16" s="48" t="s">
        <v>116</v>
      </c>
      <c r="C16" s="83"/>
      <c r="D16" s="49" t="s">
        <v>120</v>
      </c>
      <c r="E16" s="50" t="s">
        <v>122</v>
      </c>
      <c r="F16" s="49" t="s">
        <v>124</v>
      </c>
      <c r="G16" s="21" t="s">
        <v>91</v>
      </c>
      <c r="H16" s="69"/>
      <c r="I16" s="66"/>
      <c r="J16" s="72"/>
      <c r="K16" s="75"/>
      <c r="L16" s="78"/>
      <c r="M16" s="29" t="s">
        <v>126</v>
      </c>
      <c r="N16" s="64"/>
    </row>
    <row r="17" spans="1:14" ht="38.25">
      <c r="A17" s="28" t="s">
        <v>114</v>
      </c>
      <c r="B17" s="48" t="s">
        <v>117</v>
      </c>
      <c r="C17" s="84"/>
      <c r="D17" s="49" t="s">
        <v>121</v>
      </c>
      <c r="E17" s="50" t="s">
        <v>122</v>
      </c>
      <c r="F17" s="49" t="s">
        <v>125</v>
      </c>
      <c r="G17" s="21" t="s">
        <v>91</v>
      </c>
      <c r="H17" s="70"/>
      <c r="I17" s="67"/>
      <c r="J17" s="73"/>
      <c r="K17" s="76"/>
      <c r="L17" s="79"/>
      <c r="M17" s="29" t="s">
        <v>126</v>
      </c>
      <c r="N17" s="60"/>
    </row>
    <row r="18" spans="1:14" ht="48">
      <c r="A18" s="28">
        <v>19</v>
      </c>
      <c r="B18" s="25" t="s">
        <v>73</v>
      </c>
      <c r="C18" s="82" t="s">
        <v>74</v>
      </c>
      <c r="D18" s="23" t="s">
        <v>75</v>
      </c>
      <c r="E18" s="23" t="s">
        <v>76</v>
      </c>
      <c r="F18" s="23" t="s">
        <v>77</v>
      </c>
      <c r="G18" s="21" t="s">
        <v>91</v>
      </c>
      <c r="H18" s="68">
        <v>898000</v>
      </c>
      <c r="I18" s="65">
        <v>898000</v>
      </c>
      <c r="J18" s="71"/>
      <c r="K18" s="74">
        <f t="shared" si="0"/>
        <v>0</v>
      </c>
      <c r="L18" s="77">
        <f t="shared" si="1"/>
        <v>0</v>
      </c>
      <c r="M18" s="29" t="s">
        <v>94</v>
      </c>
      <c r="N18" s="59">
        <v>1</v>
      </c>
    </row>
    <row r="19" spans="1:14" ht="24">
      <c r="A19" s="28">
        <v>19</v>
      </c>
      <c r="B19" s="25" t="s">
        <v>78</v>
      </c>
      <c r="C19" s="83"/>
      <c r="D19" s="23" t="s">
        <v>79</v>
      </c>
      <c r="E19" s="23" t="s">
        <v>76</v>
      </c>
      <c r="F19" s="23" t="s">
        <v>80</v>
      </c>
      <c r="G19" s="21" t="s">
        <v>91</v>
      </c>
      <c r="H19" s="69"/>
      <c r="I19" s="66"/>
      <c r="J19" s="72"/>
      <c r="K19" s="75"/>
      <c r="L19" s="78"/>
      <c r="M19" s="29" t="s">
        <v>94</v>
      </c>
      <c r="N19" s="64"/>
    </row>
    <row r="20" spans="1:14" ht="24">
      <c r="A20" s="28">
        <v>19</v>
      </c>
      <c r="B20" s="25" t="s">
        <v>81</v>
      </c>
      <c r="C20" s="84"/>
      <c r="D20" s="23" t="s">
        <v>82</v>
      </c>
      <c r="E20" s="23" t="s">
        <v>76</v>
      </c>
      <c r="F20" s="23" t="s">
        <v>83</v>
      </c>
      <c r="G20" s="21" t="s">
        <v>91</v>
      </c>
      <c r="H20" s="70"/>
      <c r="I20" s="67"/>
      <c r="J20" s="73"/>
      <c r="K20" s="76"/>
      <c r="L20" s="79"/>
      <c r="M20" s="29" t="s">
        <v>94</v>
      </c>
      <c r="N20" s="60"/>
    </row>
    <row r="21" spans="1:14" ht="38.25">
      <c r="A21" s="28" t="s">
        <v>128</v>
      </c>
      <c r="B21" s="48" t="s">
        <v>130</v>
      </c>
      <c r="C21" s="82" t="s">
        <v>131</v>
      </c>
      <c r="D21" s="49" t="s">
        <v>132</v>
      </c>
      <c r="E21" s="23" t="s">
        <v>76</v>
      </c>
      <c r="F21" s="49" t="s">
        <v>133</v>
      </c>
      <c r="G21" s="21" t="s">
        <v>91</v>
      </c>
      <c r="H21" s="68">
        <v>856983</v>
      </c>
      <c r="I21" s="65">
        <v>849999</v>
      </c>
      <c r="J21" s="71"/>
      <c r="K21" s="74">
        <f>H21*J21</f>
        <v>0</v>
      </c>
      <c r="L21" s="77">
        <f>I21*J21</f>
        <v>0</v>
      </c>
      <c r="M21" s="29" t="s">
        <v>94</v>
      </c>
      <c r="N21" s="59">
        <v>2</v>
      </c>
    </row>
    <row r="22" spans="1:14" ht="25.5">
      <c r="A22" s="28" t="s">
        <v>128</v>
      </c>
      <c r="B22" s="48" t="s">
        <v>81</v>
      </c>
      <c r="C22" s="84"/>
      <c r="D22" s="49" t="s">
        <v>82</v>
      </c>
      <c r="E22" s="23" t="s">
        <v>76</v>
      </c>
      <c r="F22" s="49" t="s">
        <v>83</v>
      </c>
      <c r="G22" s="21" t="s">
        <v>91</v>
      </c>
      <c r="H22" s="70"/>
      <c r="I22" s="67"/>
      <c r="J22" s="73"/>
      <c r="K22" s="76"/>
      <c r="L22" s="79"/>
      <c r="M22" s="29" t="s">
        <v>94</v>
      </c>
      <c r="N22" s="60"/>
    </row>
    <row r="23" spans="1:14" ht="60">
      <c r="A23" s="28">
        <v>21</v>
      </c>
      <c r="B23" s="25" t="s">
        <v>84</v>
      </c>
      <c r="C23" s="82" t="s">
        <v>85</v>
      </c>
      <c r="D23" s="23" t="s">
        <v>86</v>
      </c>
      <c r="E23" s="23" t="s">
        <v>76</v>
      </c>
      <c r="F23" s="23" t="s">
        <v>87</v>
      </c>
      <c r="G23" s="21" t="s">
        <v>91</v>
      </c>
      <c r="H23" s="68">
        <v>1435000</v>
      </c>
      <c r="I23" s="65">
        <v>1435000</v>
      </c>
      <c r="J23" s="71"/>
      <c r="K23" s="74">
        <f t="shared" si="0"/>
        <v>0</v>
      </c>
      <c r="L23" s="77">
        <f t="shared" si="1"/>
        <v>0</v>
      </c>
      <c r="M23" s="20" t="s">
        <v>94</v>
      </c>
      <c r="N23" s="61">
        <v>1</v>
      </c>
    </row>
    <row r="24" spans="1:14" ht="36">
      <c r="A24" s="28">
        <v>21</v>
      </c>
      <c r="B24" s="25" t="s">
        <v>88</v>
      </c>
      <c r="C24" s="83"/>
      <c r="D24" s="23" t="s">
        <v>89</v>
      </c>
      <c r="E24" s="23" t="s">
        <v>76</v>
      </c>
      <c r="F24" s="23" t="s">
        <v>90</v>
      </c>
      <c r="G24" s="21" t="s">
        <v>91</v>
      </c>
      <c r="H24" s="69"/>
      <c r="I24" s="66"/>
      <c r="J24" s="72"/>
      <c r="K24" s="75"/>
      <c r="L24" s="78"/>
      <c r="M24" s="29" t="s">
        <v>94</v>
      </c>
      <c r="N24" s="62"/>
    </row>
    <row r="25" spans="1:14" ht="24">
      <c r="A25" s="28">
        <v>21</v>
      </c>
      <c r="B25" s="25" t="s">
        <v>81</v>
      </c>
      <c r="C25" s="84"/>
      <c r="D25" s="23" t="s">
        <v>82</v>
      </c>
      <c r="E25" s="23" t="s">
        <v>76</v>
      </c>
      <c r="F25" s="23" t="s">
        <v>83</v>
      </c>
      <c r="G25" s="21" t="s">
        <v>91</v>
      </c>
      <c r="H25" s="70"/>
      <c r="I25" s="67"/>
      <c r="J25" s="73"/>
      <c r="K25" s="76"/>
      <c r="L25" s="79"/>
      <c r="M25" s="29" t="s">
        <v>94</v>
      </c>
      <c r="N25" s="63"/>
    </row>
    <row r="26" spans="1:14" ht="25.5">
      <c r="A26" s="28" t="s">
        <v>129</v>
      </c>
      <c r="B26" s="48" t="s">
        <v>134</v>
      </c>
      <c r="C26" s="22" t="s">
        <v>135</v>
      </c>
      <c r="D26" s="49" t="s">
        <v>136</v>
      </c>
      <c r="E26" s="54" t="s">
        <v>137</v>
      </c>
      <c r="F26" s="23" t="s">
        <v>138</v>
      </c>
      <c r="G26" s="21" t="s">
        <v>91</v>
      </c>
      <c r="H26" s="32">
        <v>5010</v>
      </c>
      <c r="I26" s="34">
        <v>5000</v>
      </c>
      <c r="J26" s="18"/>
      <c r="K26" s="31">
        <f>H26*J26</f>
        <v>0</v>
      </c>
      <c r="L26" s="33">
        <f>I26*J26</f>
        <v>0</v>
      </c>
      <c r="M26" s="29" t="s">
        <v>127</v>
      </c>
      <c r="N26" s="11">
        <v>1</v>
      </c>
    </row>
    <row r="27" spans="1:14" ht="13.5" thickBot="1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51"/>
      <c r="L27" s="51"/>
      <c r="M27" s="6"/>
      <c r="N27" s="6"/>
    </row>
    <row r="28" spans="1:14" ht="24.75" thickBot="1">
      <c r="A28" s="12"/>
      <c r="B28" s="7"/>
      <c r="C28" s="8"/>
      <c r="D28" s="9"/>
      <c r="E28" s="9"/>
      <c r="F28" s="12"/>
      <c r="G28" s="12"/>
      <c r="H28" s="12"/>
      <c r="I28" s="12"/>
      <c r="J28" s="39"/>
      <c r="K28" s="52" t="s">
        <v>8</v>
      </c>
      <c r="L28" s="53" t="s">
        <v>10</v>
      </c>
      <c r="M28" s="40" t="s">
        <v>11</v>
      </c>
      <c r="N28" s="6"/>
    </row>
    <row r="29" spans="1:14" ht="26.25" thickBot="1">
      <c r="A29" s="6"/>
      <c r="B29" s="14" t="s">
        <v>12</v>
      </c>
      <c r="C29" s="10" t="s">
        <v>95</v>
      </c>
      <c r="D29" s="9"/>
      <c r="E29" s="14" t="s">
        <v>22</v>
      </c>
      <c r="F29" s="35" t="s">
        <v>139</v>
      </c>
      <c r="G29" s="9"/>
      <c r="H29" s="9"/>
      <c r="I29" s="9"/>
      <c r="J29" s="9"/>
      <c r="K29" s="36">
        <f>SUBTOTAL(9,K3:K25)</f>
        <v>0</v>
      </c>
      <c r="L29" s="38">
        <f>SUBTOTAL(9,L3:L25)</f>
        <v>0</v>
      </c>
      <c r="M29" s="37">
        <f>L29*1.1</f>
        <v>0</v>
      </c>
      <c r="N29" s="6"/>
    </row>
    <row r="30" spans="1:14" ht="13.5" thickBot="1">
      <c r="A30" s="6"/>
      <c r="B30" s="9"/>
      <c r="C30" s="9"/>
      <c r="D30" s="9"/>
      <c r="E30" s="9"/>
      <c r="F30" s="9"/>
      <c r="G30" s="9"/>
      <c r="H30" s="9"/>
      <c r="I30" s="9"/>
      <c r="J30" s="9"/>
      <c r="K30" s="56" t="s">
        <v>21</v>
      </c>
      <c r="L30" s="57"/>
      <c r="M30" s="58"/>
      <c r="N30" s="6"/>
    </row>
    <row r="31" spans="1:14" ht="26.25" thickBot="1">
      <c r="A31" s="6"/>
      <c r="B31" s="14" t="s">
        <v>13</v>
      </c>
      <c r="C31" s="15" t="s">
        <v>98</v>
      </c>
      <c r="D31" s="9"/>
      <c r="E31" s="14" t="s">
        <v>23</v>
      </c>
      <c r="F31" s="35" t="s">
        <v>140</v>
      </c>
      <c r="G31" s="9"/>
      <c r="H31" s="9"/>
      <c r="I31" s="9"/>
      <c r="J31" s="9"/>
      <c r="K31" s="44">
        <f>K29/1000</f>
        <v>0</v>
      </c>
      <c r="L31" s="45">
        <f>L29/1000</f>
        <v>0</v>
      </c>
      <c r="M31" s="46">
        <f>M29/1000</f>
        <v>0</v>
      </c>
      <c r="N31" s="6"/>
    </row>
    <row r="32" spans="1:14" ht="12.75">
      <c r="A32" s="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  <c r="N32" s="6"/>
    </row>
    <row r="33" spans="1:14" ht="25.5">
      <c r="A33" s="6"/>
      <c r="B33" s="14" t="s">
        <v>15</v>
      </c>
      <c r="C33" s="15" t="s">
        <v>99</v>
      </c>
      <c r="D33" s="9"/>
      <c r="E33" s="14" t="s">
        <v>24</v>
      </c>
      <c r="F33" s="35" t="s">
        <v>140</v>
      </c>
      <c r="G33" s="9"/>
      <c r="H33" s="9"/>
      <c r="I33" s="9"/>
      <c r="J33" s="9"/>
      <c r="K33" s="9"/>
      <c r="L33" s="9"/>
      <c r="M33" s="6"/>
      <c r="N33" s="6"/>
    </row>
    <row r="34" spans="1:14" ht="12.75">
      <c r="A34" s="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6"/>
      <c r="N34" s="6"/>
    </row>
    <row r="35" spans="1:14" ht="25.5">
      <c r="A35" s="6"/>
      <c r="B35" s="14" t="s">
        <v>14</v>
      </c>
      <c r="C35" s="15" t="s">
        <v>100</v>
      </c>
      <c r="D35" s="9"/>
      <c r="E35" s="14" t="s">
        <v>26</v>
      </c>
      <c r="F35" s="35" t="s">
        <v>140</v>
      </c>
      <c r="G35" s="9"/>
      <c r="H35" s="9"/>
      <c r="I35" s="9"/>
      <c r="J35" s="9"/>
      <c r="K35" s="14" t="s">
        <v>19</v>
      </c>
      <c r="L35" s="55">
        <f>SUBTOTAL(101,N3:N25)</f>
        <v>1.9375</v>
      </c>
      <c r="M35" s="6"/>
      <c r="N35" s="6"/>
    </row>
    <row r="36" spans="1:14" ht="12.75">
      <c r="A36" s="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6"/>
      <c r="N36" s="6"/>
    </row>
    <row r="37" spans="1:14" ht="25.5">
      <c r="A37" s="6"/>
      <c r="B37" s="14" t="s">
        <v>16</v>
      </c>
      <c r="C37" s="10" t="s">
        <v>101</v>
      </c>
      <c r="D37" s="9"/>
      <c r="E37" s="14" t="s">
        <v>25</v>
      </c>
      <c r="F37" s="35" t="s">
        <v>140</v>
      </c>
      <c r="G37" s="9"/>
      <c r="H37" s="9"/>
      <c r="I37" s="9"/>
      <c r="J37" s="9"/>
      <c r="K37" s="14" t="s">
        <v>20</v>
      </c>
      <c r="L37" s="15" t="s">
        <v>102</v>
      </c>
      <c r="M37" s="6"/>
      <c r="N37" s="6"/>
    </row>
    <row r="38" spans="1:14" ht="12.7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6"/>
      <c r="N38" s="6"/>
    </row>
    <row r="39" spans="1:14" ht="25.5">
      <c r="A39" s="6"/>
      <c r="B39" s="14" t="s">
        <v>17</v>
      </c>
      <c r="C39" s="10" t="s">
        <v>96</v>
      </c>
      <c r="D39" s="9"/>
      <c r="E39" s="14" t="s">
        <v>27</v>
      </c>
      <c r="F39" s="35" t="s">
        <v>140</v>
      </c>
      <c r="G39" s="9"/>
      <c r="H39" s="9"/>
      <c r="I39" s="9"/>
      <c r="J39" s="9"/>
      <c r="K39" s="9"/>
      <c r="L39" s="9"/>
      <c r="M39" s="6"/>
      <c r="N39" s="6"/>
    </row>
    <row r="40" spans="1:14" ht="12.7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6"/>
      <c r="N40" s="6"/>
    </row>
    <row r="41" spans="1:14" ht="25.5">
      <c r="A41" s="6"/>
      <c r="B41" s="14" t="s">
        <v>18</v>
      </c>
      <c r="C41" s="16">
        <v>33600000</v>
      </c>
      <c r="D41" s="9"/>
      <c r="E41" s="14" t="s">
        <v>28</v>
      </c>
      <c r="F41" s="35" t="s">
        <v>140</v>
      </c>
      <c r="G41" s="9"/>
      <c r="H41" s="9"/>
      <c r="I41" s="9"/>
      <c r="J41" s="9"/>
      <c r="K41" s="9"/>
      <c r="L41" s="9"/>
      <c r="M41" s="6"/>
      <c r="N41" s="6"/>
    </row>
    <row r="42" spans="1:14" ht="12.75">
      <c r="A42" s="6"/>
      <c r="B42" s="7"/>
      <c r="C42" s="8"/>
      <c r="D42" s="9"/>
      <c r="E42" s="9"/>
      <c r="F42" s="6"/>
      <c r="G42" s="9"/>
      <c r="H42" s="9"/>
      <c r="I42" s="9"/>
      <c r="J42" s="9"/>
      <c r="K42" s="9"/>
      <c r="L42" s="9"/>
      <c r="M42" s="6"/>
      <c r="N42" s="6"/>
    </row>
    <row r="44" ht="14.25">
      <c r="B44" s="85" t="s">
        <v>141</v>
      </c>
    </row>
  </sheetData>
  <sheetProtection/>
  <autoFilter ref="A2:N25"/>
  <mergeCells count="30">
    <mergeCell ref="C23:C25"/>
    <mergeCell ref="H15:H17"/>
    <mergeCell ref="N15:N17"/>
    <mergeCell ref="C21:C22"/>
    <mergeCell ref="C15:C17"/>
    <mergeCell ref="C18:C20"/>
    <mergeCell ref="L21:L22"/>
    <mergeCell ref="K21:K22"/>
    <mergeCell ref="J21:J22"/>
    <mergeCell ref="I21:I22"/>
    <mergeCell ref="H21:H22"/>
    <mergeCell ref="A1:N1"/>
    <mergeCell ref="H18:H20"/>
    <mergeCell ref="I18:I20"/>
    <mergeCell ref="J18:J20"/>
    <mergeCell ref="K18:K20"/>
    <mergeCell ref="L18:L20"/>
    <mergeCell ref="J15:J17"/>
    <mergeCell ref="L15:L17"/>
    <mergeCell ref="K15:K17"/>
    <mergeCell ref="K30:M30"/>
    <mergeCell ref="N21:N22"/>
    <mergeCell ref="N23:N25"/>
    <mergeCell ref="N18:N20"/>
    <mergeCell ref="I15:I17"/>
    <mergeCell ref="H23:H25"/>
    <mergeCell ref="I23:I25"/>
    <mergeCell ref="J23:J25"/>
    <mergeCell ref="K23:K25"/>
    <mergeCell ref="L23:L2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2015-09-29T07:06:18Z</dcterms:modified>
  <cp:category/>
  <cp:version/>
  <cp:contentType/>
  <cp:contentStatus/>
</cp:coreProperties>
</file>