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>
    <definedName name="_xlnm.Print_Area" localSheetId="1">'Obrazac KVI'!$A$1:$G$20</definedName>
  </definedNames>
  <calcPr fullCalcOnLoad="1"/>
</workbook>
</file>

<file path=xl/sharedStrings.xml><?xml version="1.0" encoding="utf-8"?>
<sst xmlns="http://schemas.openxmlformats.org/spreadsheetml/2006/main" count="1073" uniqueCount="461">
  <si>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</si>
  <si>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</si>
  <si>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</si>
  <si>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</si>
  <si>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</si>
  <si>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</si>
  <si>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</si>
  <si>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</si>
  <si>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</si>
  <si>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</si>
  <si>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</si>
  <si>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</si>
  <si>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</si>
  <si>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</si>
  <si>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</si>
  <si>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</si>
  <si>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</si>
  <si>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</si>
  <si>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</si>
  <si>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</si>
  <si>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</si>
  <si>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</si>
  <si>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</si>
  <si>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</si>
  <si>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</si>
  <si>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</si>
  <si>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</si>
  <si>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</si>
  <si>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Партија</t>
  </si>
  <si>
    <t>Отворени</t>
  </si>
  <si>
    <t>Паковање и јачина лека</t>
  </si>
  <si>
    <t>Предмет набавке</t>
  </si>
  <si>
    <t>tableta sa modifikovanim oslobađanjem</t>
  </si>
  <si>
    <t>Hemofarm a.d.</t>
  </si>
  <si>
    <t>оригинално паковање</t>
  </si>
  <si>
    <t>tableta</t>
  </si>
  <si>
    <t>film tableta</t>
  </si>
  <si>
    <t>blister, 28 po 75 mg</t>
  </si>
  <si>
    <t>tableta sa produženim oslobađanjem</t>
  </si>
  <si>
    <t>blister, 30 po 10 mg</t>
  </si>
  <si>
    <t>blister, 30 po 5 mg</t>
  </si>
  <si>
    <t>AstraZeneca AB</t>
  </si>
  <si>
    <t>Hemofarm a.d. Vršac</t>
  </si>
  <si>
    <t>blister, 28 po 20 mg</t>
  </si>
  <si>
    <t>blister, 30 po 10mg</t>
  </si>
  <si>
    <t>blister, 30 po 20mg</t>
  </si>
  <si>
    <t>rastvor za injekciju</t>
  </si>
  <si>
    <t>kapsula, tvrda</t>
  </si>
  <si>
    <t>blister, 16 po 250 mg</t>
  </si>
  <si>
    <t>blister, 16 po 500 mg</t>
  </si>
  <si>
    <t>SYMBICORT TURBUHALER</t>
  </si>
  <si>
    <t>prašak za inhalaciju</t>
  </si>
  <si>
    <t>blister, 30 po 5mg</t>
  </si>
  <si>
    <t>404-1-110/16-48</t>
  </si>
  <si>
    <t>Лекови са Листе А и Листе А1 Листе лекова</t>
  </si>
  <si>
    <t>DAKTANOL</t>
  </si>
  <si>
    <t>oralni gel</t>
  </si>
  <si>
    <t>tuba, 1 po 40 g 2%</t>
  </si>
  <si>
    <t>Galenika a.d.</t>
  </si>
  <si>
    <t>NOLPAZA</t>
  </si>
  <si>
    <t>gastrorezistentna tableta</t>
  </si>
  <si>
    <t>Krka, Tovarna Zdravil, d.d.;
Tad Pharma GMBH</t>
  </si>
  <si>
    <t>ASACOL</t>
  </si>
  <si>
    <t>blister, 100 po 400 mg</t>
  </si>
  <si>
    <t>Lek farmacevtska družba d.d. u saradnji sa Tillots Pharma AG, Švajcarska</t>
  </si>
  <si>
    <t>PENTASA</t>
  </si>
  <si>
    <t>blister, 100 po 500 mg</t>
  </si>
  <si>
    <t>Ferring International Center SA</t>
  </si>
  <si>
    <t>supozitorija</t>
  </si>
  <si>
    <t>blister, 28 po 1 g</t>
  </si>
  <si>
    <t>EUROBIOL 25 000</t>
  </si>
  <si>
    <t>gastrorezistentna kapsula, tvrda</t>
  </si>
  <si>
    <t>bočica staklena, 100 po (274,05 - 329,875 mg)</t>
  </si>
  <si>
    <t>Laboratoires Mayoly Spindler</t>
  </si>
  <si>
    <t>0041425</t>
  </si>
  <si>
    <t>HUMULIN R</t>
  </si>
  <si>
    <t>rastvor za injekciju u ulošku</t>
  </si>
  <si>
    <t>5 po 3 ml (100 i.j./ml)</t>
  </si>
  <si>
    <t>Lilly France S.A.S.; Eli Lilly Italia S.P.A.</t>
  </si>
  <si>
    <t>0041507</t>
  </si>
  <si>
    <t>HUMALOG</t>
  </si>
  <si>
    <t>uložak, 5 po 3 ml (100 i.j./ml)</t>
  </si>
  <si>
    <t xml:space="preserve">Lilly France S.A.S.; Eli Lilly Italia S.P.A. </t>
  </si>
  <si>
    <t>0041428</t>
  </si>
  <si>
    <t>HUMULIN NPH</t>
  </si>
  <si>
    <t>suspenzija za injekciju u ulošku</t>
  </si>
  <si>
    <t>0041427</t>
  </si>
  <si>
    <t>HUMULIN M3</t>
  </si>
  <si>
    <t>0041502</t>
  </si>
  <si>
    <t>HUMALOG MIX 25</t>
  </si>
  <si>
    <t>uložak, 5 po 3 ml (100 i.j/1 ml)</t>
  </si>
  <si>
    <t>0041503</t>
  </si>
  <si>
    <t>HUMALOG MIX 50</t>
  </si>
  <si>
    <t>GLUFORMIN</t>
  </si>
  <si>
    <t>blister, 30 po 500 mg</t>
  </si>
  <si>
    <t>blister, 30 po 1000 mg</t>
  </si>
  <si>
    <t>MANINIL 3,5</t>
  </si>
  <si>
    <t>blister, 30 po 3,5 mg</t>
  </si>
  <si>
    <t>Berlin-Chemie (Menarini group)</t>
  </si>
  <si>
    <t>GLICLADA SR</t>
  </si>
  <si>
    <t xml:space="preserve">blister, 30 po 60 mg </t>
  </si>
  <si>
    <t>Krka tovarna Zdravil d.d.</t>
  </si>
  <si>
    <t xml:space="preserve">FARIN </t>
  </si>
  <si>
    <t>SINKUM 4</t>
  </si>
  <si>
    <t>blister, 20 po 4 mg</t>
  </si>
  <si>
    <t>Union-Medic d.o.o. Novi Sad</t>
  </si>
  <si>
    <t>CLOPIDIX</t>
  </si>
  <si>
    <t>CLOPIGAL</t>
  </si>
  <si>
    <t>TICLODIX</t>
  </si>
  <si>
    <t>blister, 30 po 250 mg</t>
  </si>
  <si>
    <t>FERRUM SANDOZ</t>
  </si>
  <si>
    <t>sirup</t>
  </si>
  <si>
    <t>1 po 100 ml (50 mg/5 ml)</t>
  </si>
  <si>
    <t>Lek farmacevtska družba d.d. u saradnji sa Vifor Inc, Švajcarska</t>
  </si>
  <si>
    <t>1100252</t>
  </si>
  <si>
    <t xml:space="preserve">DILACOR </t>
  </si>
  <si>
    <t>blister, 20 po 0,25 mg</t>
  </si>
  <si>
    <t>Zdravlje a.d.</t>
  </si>
  <si>
    <t xml:space="preserve">CORNILAT  </t>
  </si>
  <si>
    <t>blister, 20 po 20 mg</t>
  </si>
  <si>
    <t>LOPION</t>
  </si>
  <si>
    <t>blister, 30 po 2mg</t>
  </si>
  <si>
    <t>LOPION FORTE</t>
  </si>
  <si>
    <t>blister, 30 po 4 mg</t>
  </si>
  <si>
    <t>LOPION RETARD</t>
  </si>
  <si>
    <t>blister, 20 po 8 mg</t>
  </si>
  <si>
    <t xml:space="preserve">METHYLDOPA </t>
  </si>
  <si>
    <t xml:space="preserve"> 20 po 250 mg</t>
  </si>
  <si>
    <t xml:space="preserve">YURINEX </t>
  </si>
  <si>
    <t>blister, 20 po 1 mg</t>
  </si>
  <si>
    <t>CORVITOL</t>
  </si>
  <si>
    <t>blister, 30 po 50 mg</t>
  </si>
  <si>
    <t>Berlin-Chemie AG (Menarini Group)</t>
  </si>
  <si>
    <t>blister, 30 po 100 mg</t>
  </si>
  <si>
    <t>METOPROLOL XL SANDOZ</t>
  </si>
  <si>
    <t>film tableta sa modifikovanim oslobađanjem</t>
  </si>
  <si>
    <t>blister, 30 po 47,5 mg</t>
  </si>
  <si>
    <t>Salutas Pharma GmbH</t>
  </si>
  <si>
    <t>blister, 30 po 95 mg</t>
  </si>
  <si>
    <t>BISPROL</t>
  </si>
  <si>
    <t>BYOL</t>
  </si>
  <si>
    <t>Ufar d.o.o. u saradnji sa Sandoz Pharmaceuticals d.d. Slovenija</t>
  </si>
  <si>
    <t>blister, 30 po 2,5 mg</t>
  </si>
  <si>
    <t>BINEVOL</t>
  </si>
  <si>
    <t>PharmaSwiss d.o.o.</t>
  </si>
  <si>
    <t xml:space="preserve">NEBILET </t>
  </si>
  <si>
    <t>blister, 28 po 5 mg</t>
  </si>
  <si>
    <t>Qualiphar NV; Menarini-Von Heyden GmbH; Berlin - Chemie AG (Menarini Group)</t>
  </si>
  <si>
    <t>KARVOL</t>
  </si>
  <si>
    <t>blister, 30 po 25 mg</t>
  </si>
  <si>
    <t>Ave Pharmaceutical d.o.o.</t>
  </si>
  <si>
    <t>AMLODIPIN</t>
  </si>
  <si>
    <t>blister, 20 po 5 mg</t>
  </si>
  <si>
    <t>blister, 20 po 10 mg</t>
  </si>
  <si>
    <t>AMLOGAL</t>
  </si>
  <si>
    <t>CARDIPINE</t>
  </si>
  <si>
    <t>KATOPIL</t>
  </si>
  <si>
    <t xml:space="preserve"> 40 po 50 mg</t>
  </si>
  <si>
    <t>ENAP</t>
  </si>
  <si>
    <t>tablete</t>
  </si>
  <si>
    <t>blister, 20 po 10mg</t>
  </si>
  <si>
    <t>Pharmanova d.o.o u saradnji sa Krka Tovarna Zdravil</t>
  </si>
  <si>
    <t>blister, 20 po 20mg</t>
  </si>
  <si>
    <t>blister, 20 po 5mg</t>
  </si>
  <si>
    <t>ENATENS</t>
  </si>
  <si>
    <t>blister, 30 po 20 mg</t>
  </si>
  <si>
    <t>Pharmaswiss d.o.o.</t>
  </si>
  <si>
    <t>PRENESSA</t>
  </si>
  <si>
    <t>blister, 30 po 8 mg</t>
  </si>
  <si>
    <t>Krka, tovarna zdravil, d.d.</t>
  </si>
  <si>
    <t>MONOPRIL</t>
  </si>
  <si>
    <t>ZOFECARD</t>
  </si>
  <si>
    <t>blister, 28 po 30 mg</t>
  </si>
  <si>
    <t xml:space="preserve"> A. Menarini Manufacturing Logistics and Services  S.R.L.</t>
  </si>
  <si>
    <t>PRILAZID PLUS</t>
  </si>
  <si>
    <t>blister, 30 po (5 mg + 12,5 mg)</t>
  </si>
  <si>
    <t>Galenika a.d. u saradnji sa F. Hoffmann-La Roche Ltd.</t>
  </si>
  <si>
    <t>LOSAR</t>
  </si>
  <si>
    <t>LOSAR PLUS</t>
  </si>
  <si>
    <t>blister, 30 po (50 mg + 12,5 mg)</t>
  </si>
  <si>
    <t>PRAVACOR</t>
  </si>
  <si>
    <t>blister, 30 po 40 mg</t>
  </si>
  <si>
    <t>ATOLIP</t>
  </si>
  <si>
    <t>PARAVANO</t>
  </si>
  <si>
    <t>Hemofarm A.D Vršac</t>
  </si>
  <si>
    <t>ROSUHOL</t>
  </si>
  <si>
    <t>EZOLETA</t>
  </si>
  <si>
    <t>Krka, Tovarna Zdravil, d.d.</t>
  </si>
  <si>
    <t>ACIKLOVIR</t>
  </si>
  <si>
    <t>mast</t>
  </si>
  <si>
    <t>tuba, 1 po 5 g (50 mg/g) 5 %</t>
  </si>
  <si>
    <t xml:space="preserve">ESPERSON </t>
  </si>
  <si>
    <t xml:space="preserve">krem </t>
  </si>
  <si>
    <t>tuba 1 po 30g , 0,25%,</t>
  </si>
  <si>
    <t>ESPERSON M MAST 0,25%</t>
  </si>
  <si>
    <t>0.25%; tuba; 1 po 30g</t>
  </si>
  <si>
    <t>ESPERSON MITE KREM 0,05%</t>
  </si>
  <si>
    <t>0,05%,ukupno 1 kom, tuba, 1 po 30g</t>
  </si>
  <si>
    <t>ORVAGIL</t>
  </si>
  <si>
    <t>vagitorija</t>
  </si>
  <si>
    <t>10 po 500 mg</t>
  </si>
  <si>
    <t>LOMEXIN</t>
  </si>
  <si>
    <t>vaginalna kapsula</t>
  </si>
  <si>
    <t>1 po 600 mg</t>
  </si>
  <si>
    <t>Catalent Italy S.P.A.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</si>
  <si>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</si>
  <si>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</si>
  <si>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</si>
  <si>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</si>
  <si>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</si>
  <si>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</si>
  <si>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SAURUS</t>
  </si>
  <si>
    <t>0044661</t>
  </si>
  <si>
    <t>OMNITROPE</t>
  </si>
  <si>
    <t xml:space="preserve"> rastvor za injekciju u ulošku</t>
  </si>
  <si>
    <t>uložak, 1 po 1,5 ml (15mg/1,5ml)</t>
  </si>
  <si>
    <t>Sandoz GMBH</t>
  </si>
  <si>
    <t>0044664</t>
  </si>
  <si>
    <t xml:space="preserve">uložak, 1 po 1,5 ml (10mg/1,5ml) </t>
  </si>
  <si>
    <t>0044666</t>
  </si>
  <si>
    <t xml:space="preserve">uložak,1 po 1,5 ml (5mg/1,5ml) </t>
  </si>
  <si>
    <t>MINIRIN</t>
  </si>
  <si>
    <t>bočica plastična, 30 po 0,2 mg</t>
  </si>
  <si>
    <t>Ferring AB; Ferring International Center SA</t>
  </si>
  <si>
    <t>sprej za nos, rastvor</t>
  </si>
  <si>
    <t>bočica sa sprej pumpom, 1 po 5 ml (100 mcg/ml)</t>
  </si>
  <si>
    <t>DEXASON</t>
  </si>
  <si>
    <t>blister, 50 po 0,5 mg</t>
  </si>
  <si>
    <t>NIRYPAN</t>
  </si>
  <si>
    <t>blister, 20 po 8mg</t>
  </si>
  <si>
    <t>Union-Medic d.o.oNovi Sad</t>
  </si>
  <si>
    <t>0040240</t>
  </si>
  <si>
    <t>FORTEO</t>
  </si>
  <si>
    <t>rastvor za injekciju, pen sa uloškom</t>
  </si>
  <si>
    <t xml:space="preserve"> 28 doza po 20 mcg/80 mcl</t>
  </si>
  <si>
    <t>Lilly France S.A.S.</t>
  </si>
  <si>
    <t xml:space="preserve">OSPAMOX </t>
  </si>
  <si>
    <t>prašak za oralnu suspenziju</t>
  </si>
  <si>
    <t>1 po 60 ml (500 mg/5 ml)</t>
  </si>
  <si>
    <t>Sandoz GmbH</t>
  </si>
  <si>
    <t>OSPAMOX DT</t>
  </si>
  <si>
    <t>tableta za oralnu suspenziju</t>
  </si>
  <si>
    <t>14 po 1000 mg</t>
  </si>
  <si>
    <t xml:space="preserve">SINACILIN </t>
  </si>
  <si>
    <t>Galenika AD Beograd</t>
  </si>
  <si>
    <t xml:space="preserve">AMOKSIKLAV </t>
  </si>
  <si>
    <t>bočica staklena, 15 po (500 mg + 125 mg)</t>
  </si>
  <si>
    <t>Lek farmacevtska družba d.d.</t>
  </si>
  <si>
    <t xml:space="preserve">AMOKSIKLAV 2X </t>
  </si>
  <si>
    <t>blister, 10 po 
(500 mg + 125 mg)</t>
  </si>
  <si>
    <t>PALITREX</t>
  </si>
  <si>
    <t xml:space="preserve">BACTRIM </t>
  </si>
  <si>
    <t>blister, 20 po (400 mg + 80 mg)</t>
  </si>
  <si>
    <t xml:space="preserve"> bočica, 1 po 100 ml (200 mg + 40 mg)/5 ml</t>
  </si>
  <si>
    <t>AZIBIOT</t>
  </si>
  <si>
    <t>blister, 3 po 500 mg</t>
  </si>
  <si>
    <t>Slaviamed d.o.o. u saradnji sa Krka Tovarna Zdravil d.d, Slovenija</t>
  </si>
  <si>
    <t>VISIREN</t>
  </si>
  <si>
    <t xml:space="preserve"> 10 po 200 mg</t>
  </si>
  <si>
    <t>NOLICIN</t>
  </si>
  <si>
    <t>blister, 20 po 400mg</t>
  </si>
  <si>
    <t>Krka Tovarna Zdravil d.d</t>
  </si>
  <si>
    <t>FLEXID</t>
  </si>
  <si>
    <t>10 po 250 mg</t>
  </si>
  <si>
    <t>Lek Farmaceutska družba d.d</t>
  </si>
  <si>
    <t>LEFLOGAL</t>
  </si>
  <si>
    <t>blister, 7 po 500 mg</t>
  </si>
  <si>
    <t xml:space="preserve">Galenika a.d. </t>
  </si>
  <si>
    <t>blister, 7 po 250 mg</t>
  </si>
  <si>
    <t>PIPEGAL</t>
  </si>
  <si>
    <t>kapsula</t>
  </si>
  <si>
    <t>20 po 200 mg</t>
  </si>
  <si>
    <t>PIPEM</t>
  </si>
  <si>
    <t>HIDROKSIKARBAMID ◊</t>
  </si>
  <si>
    <t xml:space="preserve">Medac Gesellschaft fur Klinische Spezialpraparate M.B.H </t>
  </si>
  <si>
    <t>TAMOXIFEN SANDOZ</t>
  </si>
  <si>
    <t>LETROZOL SANDOZ</t>
  </si>
  <si>
    <t>Salutas Pharma Gmbh</t>
  </si>
  <si>
    <t>ESCEPRAN</t>
  </si>
  <si>
    <t>Krka, Tovarna Zdravil d.d.</t>
  </si>
  <si>
    <t>EXEDRAL 25</t>
  </si>
  <si>
    <t>Remedica Ltd.</t>
  </si>
  <si>
    <t>MYFORTIC</t>
  </si>
  <si>
    <t>blister, 120 po 180 mg</t>
  </si>
  <si>
    <t>Novartis Pharma Stein AG</t>
  </si>
  <si>
    <t>blister, 120 po 360 mg</t>
  </si>
  <si>
    <t>SANDIMMUN NEORAL</t>
  </si>
  <si>
    <t>kapsula, meka</t>
  </si>
  <si>
    <t>blister, 50 po 25 mg</t>
  </si>
  <si>
    <t>blister, 50 po 100 mg</t>
  </si>
  <si>
    <t>blister, 50 po 50 mg</t>
  </si>
  <si>
    <t xml:space="preserve"> Novartis Pharma Stein AG</t>
  </si>
  <si>
    <t>oralni rastvor</t>
  </si>
  <si>
    <t>bočica, 1 po 50 ml (100 mg/1 ml)</t>
  </si>
  <si>
    <t xml:space="preserve">Novartis Pharma GMBH 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</si>
  <si>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</si>
  <si>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</si>
  <si>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</si>
  <si>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</si>
  <si>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>IBALGIN BABY</t>
  </si>
  <si>
    <t>oralna suspenzija</t>
  </si>
  <si>
    <t>bočica, 1 po 100 ml (100 mg/5 ml)</t>
  </si>
  <si>
    <t>Zentiva K.S.</t>
  </si>
  <si>
    <t xml:space="preserve">SIRDALUD </t>
  </si>
  <si>
    <t>Novartis Urunleri</t>
  </si>
  <si>
    <t>TIZAX</t>
  </si>
  <si>
    <t>blister, 30 po 4mg</t>
  </si>
  <si>
    <t>PharmaS d.o.o</t>
  </si>
  <si>
    <t>ALVODRONIC</t>
  </si>
  <si>
    <t>blister, 1 po 150 mg</t>
  </si>
  <si>
    <t>Alvogen Pharma d.o.o.; Pharmathen S.A.</t>
  </si>
  <si>
    <t>PANATERM</t>
  </si>
  <si>
    <t>bočica plastična, 1 po 125 ml (120 mg/5 ml)</t>
  </si>
  <si>
    <t>Sopharma PLC</t>
  </si>
  <si>
    <t>PARACETAMOL</t>
  </si>
  <si>
    <t>bočica, 1 po 100 ml (120 mg/5 ml)</t>
  </si>
  <si>
    <t>blister, 30 po 2 mg</t>
  </si>
  <si>
    <t>CARBAMAZEPINE-RETARD</t>
  </si>
  <si>
    <t>blister, 30 po 400 mg</t>
  </si>
  <si>
    <t>Remedica Ltd</t>
  </si>
  <si>
    <t xml:space="preserve">TEGRETOL CR </t>
  </si>
  <si>
    <t>LAMOTRIX</t>
  </si>
  <si>
    <t>Medochemie Ltd.</t>
  </si>
  <si>
    <t>blister, 30 po 200 mg</t>
  </si>
  <si>
    <t>KEPPRA</t>
  </si>
  <si>
    <t>blister, 60 po 500 mg</t>
  </si>
  <si>
    <t>UCB Pharma SA</t>
  </si>
  <si>
    <t>blister, 60 po 250 mg</t>
  </si>
  <si>
    <t>bočica staklena, 1 po 300 ml (100 mg/ml)</t>
  </si>
  <si>
    <t>Nextpharma SAS</t>
  </si>
  <si>
    <t>LEVETIRACETAM SANDOZ</t>
  </si>
  <si>
    <t>blister, 60 po 1000 mg</t>
  </si>
  <si>
    <t xml:space="preserve">S.C. Sandoz S.R.L.; Lek S.A.; Salutas Pharma GmbH; Lek farmacevtska družba d.d. </t>
  </si>
  <si>
    <t>LEVETIRAM</t>
  </si>
  <si>
    <t>Ave Pharmaceutical d.o.o</t>
  </si>
  <si>
    <t xml:space="preserve">QUETRA 1000 </t>
  </si>
  <si>
    <t>blister, 60 po 1000mg</t>
  </si>
  <si>
    <t>QUETRA 250</t>
  </si>
  <si>
    <t>QUETRA 500</t>
  </si>
  <si>
    <t>STALEVO</t>
  </si>
  <si>
    <t>bočica plastična, 100 po (100 mg + 25 mg + 200 mg)</t>
  </si>
  <si>
    <t xml:space="preserve">Orion Corporation Orion Pharma </t>
  </si>
  <si>
    <t>bočica plastična, 100 po (150 mg + 37,5 mg + 200 mg)</t>
  </si>
  <si>
    <t>OPRYMEA SR</t>
  </si>
  <si>
    <t>blister, 30 po 2,1 mg</t>
  </si>
  <si>
    <t>blister, 30 po 1,57 mg</t>
  </si>
  <si>
    <t>blister, 30 po 1,05 mg</t>
  </si>
  <si>
    <t>blister, 30 po 0,52 mg</t>
  </si>
  <si>
    <t>blister, 30 po 0,26 mg</t>
  </si>
  <si>
    <t>COMTAN</t>
  </si>
  <si>
    <t xml:space="preserve">film tableta </t>
  </si>
  <si>
    <t>bočica staklena, 30 po 200 mg</t>
  </si>
  <si>
    <t>Novartis Pharma GmbH; Novartis Pharmaceuticals UK Ltd.</t>
  </si>
  <si>
    <t>MODITEN</t>
  </si>
  <si>
    <t>obložena tableta</t>
  </si>
  <si>
    <t>bočica, 25 po 1 mg</t>
  </si>
  <si>
    <t>Krka, Tovarna Zdravil d.d</t>
  </si>
  <si>
    <t>bočica, 100 po 2,5mg</t>
  </si>
  <si>
    <t>CLOZAPIN SANDOZ</t>
  </si>
  <si>
    <t>CLOZAPINE</t>
  </si>
  <si>
    <t xml:space="preserve"> blister, 50 po 100 mg</t>
  </si>
  <si>
    <t>LEPONEX</t>
  </si>
  <si>
    <t xml:space="preserve"> blister, 50 po 25 mg</t>
  </si>
  <si>
    <t>Novartis Pharmaceuticals UK Ltd.</t>
  </si>
  <si>
    <t>OLPIN</t>
  </si>
  <si>
    <t>BENSEDIN</t>
  </si>
  <si>
    <t xml:space="preserve">LORAZEPAM </t>
  </si>
  <si>
    <t>30 po 1 mg</t>
  </si>
  <si>
    <t xml:space="preserve"> 20 po 2,5 mg</t>
  </si>
  <si>
    <t>FLORMIDAL</t>
  </si>
  <si>
    <t xml:space="preserve"> blister, 30 po 15 mg</t>
  </si>
  <si>
    <t>Galenika a.d. u saradnji sa F.Hoffmann-La Roche Ltd, Švajcarska</t>
  </si>
  <si>
    <t>SANVAL</t>
  </si>
  <si>
    <t>ANAFRANIL</t>
  </si>
  <si>
    <t xml:space="preserve"> 30 po 25 mg</t>
  </si>
  <si>
    <t>Novartis Farma S.P.A.</t>
  </si>
  <si>
    <t>AMITRIPTYLINE</t>
  </si>
  <si>
    <t>blister, 100 po 10 mg</t>
  </si>
  <si>
    <t>ARKETIS</t>
  </si>
  <si>
    <t>Farmaceutisch Analytisch Laboratorium Duiven B.V</t>
  </si>
  <si>
    <t>EXELON</t>
  </si>
  <si>
    <t>blister, 28 po 1,5 mg</t>
  </si>
  <si>
    <t>Novartis Farmaceutica S.A.</t>
  </si>
  <si>
    <t>blister, 28 po 3 mg</t>
  </si>
  <si>
    <t>blister, 28 po 4,5 mg</t>
  </si>
  <si>
    <t>blister, 28 po 6 mg</t>
  </si>
  <si>
    <t>transdermalni flaster</t>
  </si>
  <si>
    <t>kesica, 30 po 1 kom, 4,6 mg/24 h</t>
  </si>
  <si>
    <t>Novartis Pharma Stein AG; Novartis Pharma GmBH</t>
  </si>
  <si>
    <t>kesica, 30 po 1 kom, 9,5 mg/24 h</t>
  </si>
  <si>
    <t>BUPRENORFIN ALKALOID</t>
  </si>
  <si>
    <t>sublingvalna tableta</t>
  </si>
  <si>
    <t>blister, 7 po 2 mg</t>
  </si>
  <si>
    <t>Alkaloid a.d.</t>
  </si>
  <si>
    <t>blister, 7 po 8 mg</t>
  </si>
  <si>
    <t>METADON ALKALOID</t>
  </si>
  <si>
    <t>oralne kapi, rastvor</t>
  </si>
  <si>
    <t>bočica, 1 po 6 ml (10mg/ml)</t>
  </si>
  <si>
    <t>Alkaloid a.d. Skopje</t>
  </si>
  <si>
    <t>bočica, 1 po 10 ml (10 mg/ml)</t>
  </si>
  <si>
    <t>AIRFLUSAL FORSPIRO</t>
  </si>
  <si>
    <t>prašak za inhalaciju, podeljen</t>
  </si>
  <si>
    <t>blister, 1 po 60 doza (50mcg/doza + 250mcg/doza)</t>
  </si>
  <si>
    <t>Aeropharm GmbH</t>
  </si>
  <si>
    <t>blister, 1 po 60 doza (50mcg/doza + 500mcg/doza)</t>
  </si>
  <si>
    <t>inhaler,1 po 60 doza (80 mcg + 4,5 mcg)</t>
  </si>
  <si>
    <t>inhaler,1 po 60 doza (160 mcg + 4,5 mcg)</t>
  </si>
  <si>
    <t xml:space="preserve">ALVESCO </t>
  </si>
  <si>
    <t>rastvor za inhalaciju pod pritiskom</t>
  </si>
  <si>
    <t>kontejner pod pritiskom, 1 po 10 ml (120 doza po 80 mcg)</t>
  </si>
  <si>
    <t>Takeda GmbH</t>
  </si>
  <si>
    <t>kontejner pod pritiskom, 1 po 60 doza (160 mcg/doza)</t>
  </si>
  <si>
    <t>AMINOFILIN Retard</t>
  </si>
  <si>
    <t>blister, 20 po 350 mg</t>
  </si>
  <si>
    <t>DAXAS</t>
  </si>
  <si>
    <t>blister, 30 po 500 mcg</t>
  </si>
  <si>
    <t>ROBENAN</t>
  </si>
  <si>
    <t>Hemofarm a.d  Vršac</t>
  </si>
  <si>
    <t>blister, 10 po 5mg</t>
  </si>
  <si>
    <t>GALITIFEN</t>
  </si>
  <si>
    <t>1 po 100 ml (1 mg/5 ml)</t>
  </si>
  <si>
    <t xml:space="preserve">ENBECIN </t>
  </si>
  <si>
    <t>mast za oči</t>
  </si>
  <si>
    <t>tuba, 1 po 5 g (500 i.j./g + 3,3 mg/g)</t>
  </si>
  <si>
    <t xml:space="preserve">DEXAMETHASON-NEOMYCIN </t>
  </si>
  <si>
    <t>kapi za uši/oči, rastvor</t>
  </si>
  <si>
    <t>bočica staklena, 10 ml (0,1% + 0,35%)</t>
  </si>
  <si>
    <t>UNITIMOLOL  0.5%</t>
  </si>
  <si>
    <t>kapi za oči, rastvor</t>
  </si>
  <si>
    <t>bočica, 1 po 10 ml 0,5%</t>
  </si>
  <si>
    <t>Unimed Pharma S.R.O.</t>
  </si>
  <si>
    <t>VISUS PLUS</t>
  </si>
  <si>
    <t>bočica, 1 po 2,5 ml (5mg/ml+50mcg/ml)</t>
  </si>
  <si>
    <t>Stada Arzneimitel AG</t>
  </si>
  <si>
    <t>LANOPROGAL</t>
  </si>
  <si>
    <t>bočica sa kapaljkom, 1 po 2,5 ml (50 mcg/ml)</t>
  </si>
  <si>
    <t>VISUS</t>
  </si>
  <si>
    <t>N003897</t>
  </si>
  <si>
    <t xml:space="preserve">BIOPROCEL I PROCEL </t>
  </si>
  <si>
    <t>prašak</t>
  </si>
  <si>
    <t>1 kg</t>
  </si>
  <si>
    <t>Aroma začini d.o.o. Prehrambena industrija</t>
  </si>
  <si>
    <t>1045084</t>
  </si>
  <si>
    <t>MINIRIN MELT</t>
  </si>
  <si>
    <t>oralni liofilizat</t>
  </si>
  <si>
    <t>blister, 30 po 60 mcg</t>
  </si>
  <si>
    <t>1045082</t>
  </si>
  <si>
    <t>blister, 30 po 120 mcg</t>
  </si>
  <si>
    <t>1329095</t>
  </si>
  <si>
    <t>LEVALOX</t>
  </si>
  <si>
    <t>blister, 10 po 250mg</t>
  </si>
  <si>
    <t>Krka, Tovarna zdravil, d.d; Pharmaten S.A</t>
  </si>
  <si>
    <t>1329098</t>
  </si>
  <si>
    <t>blister, 10 po 500mg</t>
  </si>
  <si>
    <t>FARMALOGIST D.O.O.</t>
  </si>
  <si>
    <t>Друга добра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</si>
  <si>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</si>
  <si>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</si>
  <si>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</si>
  <si>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</si>
  <si>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KLONAZEPAM REMEDICA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</si>
</sst>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4" fontId="50" fillId="0" borderId="12" xfId="0" applyNumberFormat="1" applyFont="1" applyFill="1" applyBorder="1" applyAlignment="1">
      <alignment vertical="center" wrapText="1"/>
    </xf>
    <xf numFmtId="3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4" fontId="42" fillId="33" borderId="16" xfId="0" applyNumberFormat="1" applyFont="1" applyFill="1" applyBorder="1" applyAlignment="1">
      <alignment horizontal="center" vertical="center" wrapText="1"/>
    </xf>
    <xf numFmtId="4" fontId="42" fillId="35" borderId="17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5" borderId="18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3" fillId="35" borderId="18" xfId="61" applyNumberFormat="1" applyFont="1" applyFill="1" applyBorder="1" applyAlignment="1">
      <alignment horizontal="center" vertical="center" wrapText="1"/>
      <protection/>
    </xf>
    <xf numFmtId="4" fontId="49" fillId="0" borderId="20" xfId="0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4" fontId="49" fillId="0" borderId="2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9" fontId="8" fillId="0" borderId="11" xfId="55" applyNumberFormat="1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49" fillId="0" borderId="2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8" applyFont="1" applyFill="1" applyBorder="1" applyAlignment="1">
      <alignment horizontal="center" vertical="center" wrapText="1"/>
      <protection/>
    </xf>
    <xf numFmtId="49" fontId="8" fillId="0" borderId="20" xfId="55" applyNumberFormat="1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20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2" fontId="8" fillId="0" borderId="20" xfId="55" applyNumberFormat="1" applyFont="1" applyFill="1" applyBorder="1" applyAlignment="1">
      <alignment horizontal="center" vertical="center" wrapText="1"/>
      <protection/>
    </xf>
    <xf numFmtId="2" fontId="8" fillId="0" borderId="11" xfId="55" applyNumberFormat="1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20" xfId="55" applyNumberFormat="1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4" fontId="8" fillId="0" borderId="20" xfId="0" applyNumberFormat="1" applyFont="1" applyFill="1" applyBorder="1" applyAlignment="1">
      <alignment horizontal="center" vertical="center" wrapText="1"/>
    </xf>
    <xf numFmtId="49" fontId="8" fillId="0" borderId="20" xfId="56" applyNumberFormat="1" applyFont="1" applyFill="1" applyBorder="1" applyAlignment="1">
      <alignment horizontal="center" vertical="center"/>
      <protection/>
    </xf>
    <xf numFmtId="0" fontId="8" fillId="0" borderId="20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49" fontId="8" fillId="0" borderId="20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4" fontId="49" fillId="0" borderId="22" xfId="0" applyNumberFormat="1" applyFont="1" applyBorder="1" applyAlignment="1">
      <alignment horizontal="right" vertical="center" wrapText="1"/>
    </xf>
    <xf numFmtId="4" fontId="49" fillId="34" borderId="22" xfId="0" applyNumberFormat="1" applyFont="1" applyFill="1" applyBorder="1" applyAlignment="1">
      <alignment horizontal="right" vertical="center" wrapText="1"/>
    </xf>
    <xf numFmtId="4" fontId="49" fillId="34" borderId="23" xfId="0" applyNumberFormat="1" applyFont="1" applyFill="1" applyBorder="1" applyAlignment="1">
      <alignment horizontal="right" vertical="center" wrapText="1"/>
    </xf>
    <xf numFmtId="4" fontId="49" fillId="34" borderId="24" xfId="0" applyNumberFormat="1" applyFont="1" applyFill="1" applyBorder="1" applyAlignment="1">
      <alignment horizontal="right" vertical="center" wrapText="1"/>
    </xf>
    <xf numFmtId="0" fontId="49" fillId="0" borderId="25" xfId="0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3" fontId="51" fillId="0" borderId="26" xfId="0" applyNumberFormat="1" applyFont="1" applyFill="1" applyBorder="1" applyAlignment="1">
      <alignment horizontal="center" vertical="center"/>
    </xf>
    <xf numFmtId="4" fontId="49" fillId="0" borderId="26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49" fillId="0" borderId="27" xfId="0" applyNumberFormat="1" applyFont="1" applyBorder="1" applyAlignment="1">
      <alignment horizontal="center" vertical="center"/>
    </xf>
    <xf numFmtId="4" fontId="49" fillId="0" borderId="23" xfId="0" applyNumberFormat="1" applyFont="1" applyBorder="1" applyAlignment="1">
      <alignment horizontal="right" vertical="center" wrapText="1"/>
    </xf>
    <xf numFmtId="3" fontId="52" fillId="0" borderId="11" xfId="0" applyNumberFormat="1" applyFont="1" applyFill="1" applyBorder="1" applyAlignment="1">
      <alignment horizontal="center" vertical="center" wrapText="1"/>
    </xf>
    <xf numFmtId="0" fontId="4" fillId="34" borderId="11" xfId="60" applyFont="1" applyFill="1" applyBorder="1" applyAlignment="1">
      <alignment horizontal="center" vertical="center" wrapText="1"/>
      <protection/>
    </xf>
    <xf numFmtId="0" fontId="49" fillId="0" borderId="11" xfId="60" applyFont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" fontId="50" fillId="0" borderId="28" xfId="0" applyNumberFormat="1" applyFont="1" applyFill="1" applyBorder="1" applyAlignment="1">
      <alignment vertical="center" wrapText="1"/>
    </xf>
    <xf numFmtId="4" fontId="49" fillId="34" borderId="29" xfId="0" applyNumberFormat="1" applyFont="1" applyFill="1" applyBorder="1" applyAlignment="1">
      <alignment horizontal="center" vertical="center" wrapText="1"/>
    </xf>
    <xf numFmtId="4" fontId="49" fillId="34" borderId="30" xfId="0" applyNumberFormat="1" applyFont="1" applyFill="1" applyBorder="1" applyAlignment="1">
      <alignment horizontal="center" vertical="center" wrapText="1"/>
    </xf>
    <xf numFmtId="4" fontId="49" fillId="34" borderId="31" xfId="0" applyNumberFormat="1" applyFont="1" applyFill="1" applyBorder="1" applyAlignment="1">
      <alignment horizontal="center" vertical="center" wrapText="1"/>
    </xf>
    <xf numFmtId="0" fontId="8" fillId="0" borderId="32" xfId="59" applyFont="1" applyFill="1" applyBorder="1" applyAlignment="1">
      <alignment horizontal="center" vertical="center" wrapText="1"/>
      <protection/>
    </xf>
    <xf numFmtId="0" fontId="8" fillId="0" borderId="33" xfId="59" applyFont="1" applyFill="1" applyBorder="1" applyAlignment="1">
      <alignment horizontal="center" vertical="center" wrapText="1"/>
      <protection/>
    </xf>
    <xf numFmtId="0" fontId="49" fillId="0" borderId="33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9" fillId="34" borderId="34" xfId="0" applyFont="1" applyFill="1" applyBorder="1" applyAlignment="1">
      <alignment horizontal="right" vertical="center" wrapText="1"/>
    </xf>
    <xf numFmtId="0" fontId="49" fillId="34" borderId="16" xfId="0" applyFont="1" applyFill="1" applyBorder="1" applyAlignment="1">
      <alignment horizontal="right" vertical="center" wrapText="1"/>
    </xf>
    <xf numFmtId="0" fontId="49" fillId="34" borderId="17" xfId="0" applyFont="1" applyFill="1" applyBorder="1" applyAlignment="1">
      <alignment horizontal="right" vertical="center" wrapText="1"/>
    </xf>
    <xf numFmtId="0" fontId="49" fillId="34" borderId="32" xfId="0" applyFont="1" applyFill="1" applyBorder="1" applyAlignment="1">
      <alignment horizontal="right" vertical="center" wrapText="1"/>
    </xf>
    <xf numFmtId="0" fontId="49" fillId="34" borderId="11" xfId="0" applyFont="1" applyFill="1" applyBorder="1" applyAlignment="1">
      <alignment horizontal="right" vertical="center" wrapText="1"/>
    </xf>
    <xf numFmtId="0" fontId="49" fillId="34" borderId="22" xfId="0" applyFont="1" applyFill="1" applyBorder="1" applyAlignment="1">
      <alignment horizontal="right" vertical="center" wrapText="1"/>
    </xf>
    <xf numFmtId="0" fontId="49" fillId="34" borderId="25" xfId="0" applyFont="1" applyFill="1" applyBorder="1" applyAlignment="1">
      <alignment horizontal="right" vertical="center" wrapText="1"/>
    </xf>
    <xf numFmtId="0" fontId="49" fillId="34" borderId="26" xfId="0" applyFont="1" applyFill="1" applyBorder="1" applyAlignment="1">
      <alignment horizontal="right" vertical="center" wrapText="1"/>
    </xf>
    <xf numFmtId="0" fontId="49" fillId="34" borderId="23" xfId="0" applyFont="1" applyFill="1" applyBorder="1" applyAlignment="1">
      <alignment horizontal="right" vertical="center" wrapText="1"/>
    </xf>
    <xf numFmtId="4" fontId="50" fillId="34" borderId="13" xfId="0" applyNumberFormat="1" applyFont="1" applyFill="1" applyBorder="1" applyAlignment="1">
      <alignment horizontal="center" vertical="center" wrapText="1"/>
    </xf>
    <xf numFmtId="4" fontId="50" fillId="34" borderId="35" xfId="0" applyNumberFormat="1" applyFont="1" applyFill="1" applyBorder="1" applyAlignment="1">
      <alignment horizontal="center" vertical="center" wrapText="1"/>
    </xf>
    <xf numFmtId="4" fontId="50" fillId="34" borderId="15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2" xfId="57"/>
    <cellStyle name="Normal 2 3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H7" sqref="H7"/>
      <selection pane="bottomRight" activeCell="A6" sqref="A6"/>
    </sheetView>
  </sheetViews>
  <sheetFormatPr defaultColWidth="9.140625" defaultRowHeight="15"/>
  <cols>
    <col min="1" max="1" width="9.140625" style="18" customWidth="1"/>
    <col min="2" max="2" width="9.140625" style="3" customWidth="1"/>
    <col min="3" max="3" width="13.28125" style="3" customWidth="1"/>
    <col min="4" max="4" width="13.140625" style="3" customWidth="1"/>
    <col min="5" max="5" width="19.140625" style="3" customWidth="1"/>
    <col min="6" max="6" width="17.00390625" style="3" customWidth="1"/>
    <col min="7" max="7" width="10.57421875" style="3" bestFit="1" customWidth="1"/>
    <col min="8" max="8" width="12.00390625" style="3" customWidth="1"/>
    <col min="9" max="9" width="11.00390625" style="3" hidden="1" customWidth="1"/>
    <col min="10" max="10" width="10.8515625" style="24" customWidth="1"/>
    <col min="11" max="11" width="17.8515625" style="3" hidden="1" customWidth="1"/>
    <col min="12" max="12" width="16.28125" style="3" customWidth="1"/>
    <col min="13" max="13" width="17.57421875" style="3" hidden="1" customWidth="1"/>
    <col min="14" max="16384" width="9.140625" style="3" customWidth="1"/>
  </cols>
  <sheetData>
    <row r="2" spans="1:13" ht="12.75" customHeight="1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6"/>
    </row>
    <row r="3" spans="1:13" ht="12.75" customHeight="1">
      <c r="A3" s="82" t="s">
        <v>454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6"/>
    </row>
    <row r="5" ht="13.5" thickBot="1"/>
    <row r="6" spans="1:13" ht="53.25" customHeight="1" thickTop="1">
      <c r="A6" s="26" t="s">
        <v>28</v>
      </c>
      <c r="B6" s="22" t="s">
        <v>0</v>
      </c>
      <c r="C6" s="22" t="s">
        <v>31</v>
      </c>
      <c r="D6" s="22" t="s">
        <v>1</v>
      </c>
      <c r="E6" s="22" t="s">
        <v>30</v>
      </c>
      <c r="F6" s="22" t="s">
        <v>2</v>
      </c>
      <c r="G6" s="27" t="s">
        <v>3</v>
      </c>
      <c r="H6" s="22" t="s">
        <v>4</v>
      </c>
      <c r="I6" s="23" t="s">
        <v>5</v>
      </c>
      <c r="J6" s="22" t="s">
        <v>6</v>
      </c>
      <c r="K6" s="19" t="s">
        <v>7</v>
      </c>
      <c r="L6" s="20" t="s">
        <v>8</v>
      </c>
      <c r="M6" s="2" t="s">
        <v>9</v>
      </c>
    </row>
    <row r="7" spans="1:13" s="21" customFormat="1" ht="24">
      <c r="A7" s="79">
        <v>1</v>
      </c>
      <c r="B7" s="32">
        <v>2157101</v>
      </c>
      <c r="C7" s="33" t="s">
        <v>55</v>
      </c>
      <c r="D7" s="33" t="s">
        <v>56</v>
      </c>
      <c r="E7" s="33" t="s">
        <v>57</v>
      </c>
      <c r="F7" s="33" t="s">
        <v>58</v>
      </c>
      <c r="G7" s="34" t="s">
        <v>34</v>
      </c>
      <c r="H7" s="56"/>
      <c r="I7" s="29">
        <v>242.6</v>
      </c>
      <c r="J7" s="35">
        <v>220.06</v>
      </c>
      <c r="K7" s="36">
        <f>H7*I7</f>
        <v>0</v>
      </c>
      <c r="L7" s="57">
        <f>H7*J7</f>
        <v>0</v>
      </c>
      <c r="M7" s="37">
        <v>3</v>
      </c>
    </row>
    <row r="8" spans="1:13" s="24" customFormat="1" ht="36">
      <c r="A8" s="79">
        <v>8</v>
      </c>
      <c r="B8" s="32">
        <v>1122916</v>
      </c>
      <c r="C8" s="38" t="s">
        <v>59</v>
      </c>
      <c r="D8" s="38" t="s">
        <v>60</v>
      </c>
      <c r="E8" s="38" t="s">
        <v>43</v>
      </c>
      <c r="F8" s="39" t="s">
        <v>61</v>
      </c>
      <c r="G8" s="34" t="s">
        <v>34</v>
      </c>
      <c r="H8" s="56"/>
      <c r="I8" s="29">
        <v>224</v>
      </c>
      <c r="J8" s="35">
        <v>217.12</v>
      </c>
      <c r="K8" s="36">
        <f aca="true" t="shared" si="0" ref="K8:K46">H8*I8</f>
        <v>0</v>
      </c>
      <c r="L8" s="57">
        <f aca="true" t="shared" si="1" ref="L8:L46">H8*J8</f>
        <v>0</v>
      </c>
      <c r="M8" s="37">
        <v>3</v>
      </c>
    </row>
    <row r="9" spans="1:13" s="24" customFormat="1" ht="66" customHeight="1">
      <c r="A9" s="80">
        <v>43</v>
      </c>
      <c r="B9" s="40">
        <v>1129110</v>
      </c>
      <c r="C9" s="41" t="s">
        <v>62</v>
      </c>
      <c r="D9" s="38" t="s">
        <v>60</v>
      </c>
      <c r="E9" s="38" t="s">
        <v>63</v>
      </c>
      <c r="F9" s="38" t="s">
        <v>64</v>
      </c>
      <c r="G9" s="34" t="s">
        <v>34</v>
      </c>
      <c r="H9" s="56"/>
      <c r="I9" s="28">
        <v>2087.4</v>
      </c>
      <c r="J9" s="35">
        <v>1976.98</v>
      </c>
      <c r="K9" s="36">
        <f t="shared" si="0"/>
        <v>0</v>
      </c>
      <c r="L9" s="57">
        <f t="shared" si="1"/>
        <v>0</v>
      </c>
      <c r="M9" s="37">
        <v>3</v>
      </c>
    </row>
    <row r="10" spans="1:13" s="24" customFormat="1" ht="33.75" customHeight="1">
      <c r="A10" s="80">
        <v>44</v>
      </c>
      <c r="B10" s="40">
        <v>1129130</v>
      </c>
      <c r="C10" s="41" t="s">
        <v>65</v>
      </c>
      <c r="D10" s="38" t="s">
        <v>38</v>
      </c>
      <c r="E10" s="38" t="s">
        <v>66</v>
      </c>
      <c r="F10" s="38" t="s">
        <v>67</v>
      </c>
      <c r="G10" s="34" t="s">
        <v>34</v>
      </c>
      <c r="H10" s="56"/>
      <c r="I10" s="28">
        <v>2934.1</v>
      </c>
      <c r="J10" s="35">
        <v>2873.37</v>
      </c>
      <c r="K10" s="36">
        <f t="shared" si="0"/>
        <v>0</v>
      </c>
      <c r="L10" s="57">
        <f t="shared" si="1"/>
        <v>0</v>
      </c>
      <c r="M10" s="37">
        <v>2</v>
      </c>
    </row>
    <row r="11" spans="1:13" s="24" customFormat="1" ht="33.75" customHeight="1">
      <c r="A11" s="80">
        <v>45</v>
      </c>
      <c r="B11" s="40">
        <v>5129131</v>
      </c>
      <c r="C11" s="41" t="s">
        <v>65</v>
      </c>
      <c r="D11" s="38" t="s">
        <v>68</v>
      </c>
      <c r="E11" s="38" t="s">
        <v>69</v>
      </c>
      <c r="F11" s="38" t="s">
        <v>67</v>
      </c>
      <c r="G11" s="34" t="s">
        <v>34</v>
      </c>
      <c r="H11" s="56"/>
      <c r="I11" s="28">
        <v>3689.8</v>
      </c>
      <c r="J11" s="35">
        <v>3613.41</v>
      </c>
      <c r="K11" s="36">
        <f t="shared" si="0"/>
        <v>0</v>
      </c>
      <c r="L11" s="57">
        <f t="shared" si="1"/>
        <v>0</v>
      </c>
      <c r="M11" s="37">
        <v>2</v>
      </c>
    </row>
    <row r="12" spans="1:13" s="24" customFormat="1" ht="33.75" customHeight="1">
      <c r="A12" s="80">
        <v>50</v>
      </c>
      <c r="B12" s="40">
        <v>1121159</v>
      </c>
      <c r="C12" s="42" t="s">
        <v>70</v>
      </c>
      <c r="D12" s="33" t="s">
        <v>71</v>
      </c>
      <c r="E12" s="33" t="s">
        <v>72</v>
      </c>
      <c r="F12" s="33" t="s">
        <v>73</v>
      </c>
      <c r="G12" s="34" t="s">
        <v>34</v>
      </c>
      <c r="H12" s="56"/>
      <c r="I12" s="30">
        <v>3002.7</v>
      </c>
      <c r="J12" s="35">
        <v>2803.02</v>
      </c>
      <c r="K12" s="36">
        <f t="shared" si="0"/>
        <v>0</v>
      </c>
      <c r="L12" s="57">
        <f t="shared" si="1"/>
        <v>0</v>
      </c>
      <c r="M12" s="37">
        <v>2</v>
      </c>
    </row>
    <row r="13" spans="1:13" s="24" customFormat="1" ht="33.75" customHeight="1">
      <c r="A13" s="80">
        <v>57</v>
      </c>
      <c r="B13" s="40" t="s">
        <v>74</v>
      </c>
      <c r="C13" s="42" t="s">
        <v>75</v>
      </c>
      <c r="D13" s="33" t="s">
        <v>76</v>
      </c>
      <c r="E13" s="33" t="s">
        <v>77</v>
      </c>
      <c r="F13" s="33" t="s">
        <v>78</v>
      </c>
      <c r="G13" s="34" t="s">
        <v>34</v>
      </c>
      <c r="H13" s="56"/>
      <c r="I13" s="28">
        <v>2349.1</v>
      </c>
      <c r="J13" s="35">
        <v>2322.09</v>
      </c>
      <c r="K13" s="36">
        <f t="shared" si="0"/>
        <v>0</v>
      </c>
      <c r="L13" s="57">
        <f t="shared" si="1"/>
        <v>0</v>
      </c>
      <c r="M13" s="37">
        <v>2</v>
      </c>
    </row>
    <row r="14" spans="1:13" s="24" customFormat="1" ht="33.75" customHeight="1">
      <c r="A14" s="80">
        <v>59</v>
      </c>
      <c r="B14" s="40" t="s">
        <v>79</v>
      </c>
      <c r="C14" s="42" t="s">
        <v>80</v>
      </c>
      <c r="D14" s="33" t="s">
        <v>46</v>
      </c>
      <c r="E14" s="33" t="s">
        <v>81</v>
      </c>
      <c r="F14" s="33" t="s">
        <v>82</v>
      </c>
      <c r="G14" s="34" t="s">
        <v>34</v>
      </c>
      <c r="H14" s="56"/>
      <c r="I14" s="28">
        <v>3401</v>
      </c>
      <c r="J14" s="35">
        <v>3361.89</v>
      </c>
      <c r="K14" s="36">
        <f t="shared" si="0"/>
        <v>0</v>
      </c>
      <c r="L14" s="57">
        <f t="shared" si="1"/>
        <v>0</v>
      </c>
      <c r="M14" s="37">
        <v>2</v>
      </c>
    </row>
    <row r="15" spans="1:13" s="24" customFormat="1" ht="33.75" customHeight="1">
      <c r="A15" s="80">
        <v>64</v>
      </c>
      <c r="B15" s="40" t="s">
        <v>83</v>
      </c>
      <c r="C15" s="42" t="s">
        <v>84</v>
      </c>
      <c r="D15" s="33" t="s">
        <v>85</v>
      </c>
      <c r="E15" s="33" t="s">
        <v>77</v>
      </c>
      <c r="F15" s="33" t="s">
        <v>78</v>
      </c>
      <c r="G15" s="34" t="s">
        <v>34</v>
      </c>
      <c r="H15" s="56"/>
      <c r="I15" s="28">
        <v>2526</v>
      </c>
      <c r="J15" s="35">
        <v>2496.94</v>
      </c>
      <c r="K15" s="36">
        <f t="shared" si="0"/>
        <v>0</v>
      </c>
      <c r="L15" s="57">
        <f t="shared" si="1"/>
        <v>0</v>
      </c>
      <c r="M15" s="37">
        <v>2</v>
      </c>
    </row>
    <row r="16" spans="1:13" s="24" customFormat="1" ht="33.75" customHeight="1">
      <c r="A16" s="80">
        <v>67</v>
      </c>
      <c r="B16" s="40" t="s">
        <v>86</v>
      </c>
      <c r="C16" s="42" t="s">
        <v>87</v>
      </c>
      <c r="D16" s="33" t="s">
        <v>85</v>
      </c>
      <c r="E16" s="33" t="s">
        <v>77</v>
      </c>
      <c r="F16" s="33" t="s">
        <v>78</v>
      </c>
      <c r="G16" s="34" t="s">
        <v>34</v>
      </c>
      <c r="H16" s="56"/>
      <c r="I16" s="28">
        <v>2526</v>
      </c>
      <c r="J16" s="35">
        <v>2223.4</v>
      </c>
      <c r="K16" s="36">
        <f t="shared" si="0"/>
        <v>0</v>
      </c>
      <c r="L16" s="57">
        <f t="shared" si="1"/>
        <v>0</v>
      </c>
      <c r="M16" s="37">
        <v>2</v>
      </c>
    </row>
    <row r="17" spans="1:13" s="24" customFormat="1" ht="33.75" customHeight="1">
      <c r="A17" s="80">
        <v>70</v>
      </c>
      <c r="B17" s="40" t="s">
        <v>88</v>
      </c>
      <c r="C17" s="42" t="s">
        <v>89</v>
      </c>
      <c r="D17" s="33" t="s">
        <v>85</v>
      </c>
      <c r="E17" s="33" t="s">
        <v>90</v>
      </c>
      <c r="F17" s="33" t="s">
        <v>78</v>
      </c>
      <c r="G17" s="34" t="s">
        <v>34</v>
      </c>
      <c r="H17" s="56"/>
      <c r="I17" s="30">
        <v>3447.8</v>
      </c>
      <c r="J17" s="35">
        <v>3408.15</v>
      </c>
      <c r="K17" s="36">
        <f t="shared" si="0"/>
        <v>0</v>
      </c>
      <c r="L17" s="57">
        <f t="shared" si="1"/>
        <v>0</v>
      </c>
      <c r="M17" s="37">
        <v>2</v>
      </c>
    </row>
    <row r="18" spans="1:13" s="24" customFormat="1" ht="33.75" customHeight="1">
      <c r="A18" s="79">
        <v>71</v>
      </c>
      <c r="B18" s="40" t="s">
        <v>91</v>
      </c>
      <c r="C18" s="42" t="s">
        <v>92</v>
      </c>
      <c r="D18" s="33" t="s">
        <v>85</v>
      </c>
      <c r="E18" s="33" t="s">
        <v>90</v>
      </c>
      <c r="F18" s="33" t="s">
        <v>78</v>
      </c>
      <c r="G18" s="34" t="s">
        <v>34</v>
      </c>
      <c r="H18" s="56"/>
      <c r="I18" s="30">
        <v>3447.8</v>
      </c>
      <c r="J18" s="35">
        <v>3408.15</v>
      </c>
      <c r="K18" s="36">
        <f t="shared" si="0"/>
        <v>0</v>
      </c>
      <c r="L18" s="57">
        <f t="shared" si="1"/>
        <v>0</v>
      </c>
      <c r="M18" s="37">
        <v>2</v>
      </c>
    </row>
    <row r="19" spans="1:13" s="24" customFormat="1" ht="33.75" customHeight="1">
      <c r="A19" s="80">
        <v>80</v>
      </c>
      <c r="B19" s="40">
        <v>1043060</v>
      </c>
      <c r="C19" s="42" t="s">
        <v>93</v>
      </c>
      <c r="D19" s="33" t="s">
        <v>36</v>
      </c>
      <c r="E19" s="33" t="s">
        <v>94</v>
      </c>
      <c r="F19" s="33" t="s">
        <v>33</v>
      </c>
      <c r="G19" s="34" t="s">
        <v>34</v>
      </c>
      <c r="H19" s="56"/>
      <c r="I19" s="28">
        <v>80.4</v>
      </c>
      <c r="J19" s="35">
        <v>78.75</v>
      </c>
      <c r="K19" s="36">
        <f t="shared" si="0"/>
        <v>0</v>
      </c>
      <c r="L19" s="57">
        <f t="shared" si="1"/>
        <v>0</v>
      </c>
      <c r="M19" s="37">
        <v>3</v>
      </c>
    </row>
    <row r="20" spans="1:13" s="24" customFormat="1" ht="33.75" customHeight="1">
      <c r="A20" s="80">
        <v>81</v>
      </c>
      <c r="B20" s="40">
        <v>1043062</v>
      </c>
      <c r="C20" s="42" t="s">
        <v>93</v>
      </c>
      <c r="D20" s="33" t="s">
        <v>36</v>
      </c>
      <c r="E20" s="33" t="s">
        <v>95</v>
      </c>
      <c r="F20" s="33" t="s">
        <v>33</v>
      </c>
      <c r="G20" s="34" t="s">
        <v>34</v>
      </c>
      <c r="H20" s="56"/>
      <c r="I20" s="28">
        <v>123.7</v>
      </c>
      <c r="J20" s="35">
        <v>121.16</v>
      </c>
      <c r="K20" s="36">
        <f t="shared" si="0"/>
        <v>0</v>
      </c>
      <c r="L20" s="57">
        <f t="shared" si="1"/>
        <v>0</v>
      </c>
      <c r="M20" s="37">
        <v>3</v>
      </c>
    </row>
    <row r="21" spans="1:13" s="24" customFormat="1" ht="33.75" customHeight="1">
      <c r="A21" s="80">
        <v>86</v>
      </c>
      <c r="B21" s="40">
        <v>1042332</v>
      </c>
      <c r="C21" s="42" t="s">
        <v>96</v>
      </c>
      <c r="D21" s="33" t="s">
        <v>35</v>
      </c>
      <c r="E21" s="33" t="s">
        <v>97</v>
      </c>
      <c r="F21" s="33" t="s">
        <v>98</v>
      </c>
      <c r="G21" s="34" t="s">
        <v>34</v>
      </c>
      <c r="H21" s="56"/>
      <c r="I21" s="28">
        <v>96.8</v>
      </c>
      <c r="J21" s="35">
        <v>91.6</v>
      </c>
      <c r="K21" s="36">
        <f t="shared" si="0"/>
        <v>0</v>
      </c>
      <c r="L21" s="57">
        <f t="shared" si="1"/>
        <v>0</v>
      </c>
      <c r="M21" s="37">
        <v>3</v>
      </c>
    </row>
    <row r="22" spans="1:13" s="24" customFormat="1" ht="33.75" customHeight="1">
      <c r="A22" s="80">
        <v>90</v>
      </c>
      <c r="B22" s="40">
        <v>1042030</v>
      </c>
      <c r="C22" s="41" t="s">
        <v>99</v>
      </c>
      <c r="D22" s="38" t="s">
        <v>38</v>
      </c>
      <c r="E22" s="38" t="s">
        <v>100</v>
      </c>
      <c r="F22" s="38" t="s">
        <v>101</v>
      </c>
      <c r="G22" s="34" t="s">
        <v>34</v>
      </c>
      <c r="H22" s="56"/>
      <c r="I22" s="28">
        <v>319.8</v>
      </c>
      <c r="J22" s="35">
        <v>309.98</v>
      </c>
      <c r="K22" s="36">
        <f t="shared" si="0"/>
        <v>0</v>
      </c>
      <c r="L22" s="57">
        <f t="shared" si="1"/>
        <v>0</v>
      </c>
      <c r="M22" s="37">
        <v>2</v>
      </c>
    </row>
    <row r="23" spans="1:13" s="24" customFormat="1" ht="33.75" customHeight="1">
      <c r="A23" s="80">
        <v>119</v>
      </c>
      <c r="B23" s="40">
        <v>1063115</v>
      </c>
      <c r="C23" s="42" t="s">
        <v>102</v>
      </c>
      <c r="D23" s="33" t="s">
        <v>35</v>
      </c>
      <c r="E23" s="33" t="s">
        <v>40</v>
      </c>
      <c r="F23" s="33" t="s">
        <v>58</v>
      </c>
      <c r="G23" s="34" t="s">
        <v>34</v>
      </c>
      <c r="H23" s="56"/>
      <c r="I23" s="28">
        <v>116.2</v>
      </c>
      <c r="J23" s="35">
        <v>105.41</v>
      </c>
      <c r="K23" s="36">
        <f t="shared" si="0"/>
        <v>0</v>
      </c>
      <c r="L23" s="57">
        <f t="shared" si="1"/>
        <v>0</v>
      </c>
      <c r="M23" s="37">
        <v>3</v>
      </c>
    </row>
    <row r="24" spans="1:13" s="24" customFormat="1" ht="33.75" customHeight="1">
      <c r="A24" s="79">
        <v>120</v>
      </c>
      <c r="B24" s="32">
        <v>1063220</v>
      </c>
      <c r="C24" s="38" t="s">
        <v>103</v>
      </c>
      <c r="D24" s="38" t="s">
        <v>35</v>
      </c>
      <c r="E24" s="38" t="s">
        <v>104</v>
      </c>
      <c r="F24" s="38" t="s">
        <v>105</v>
      </c>
      <c r="G24" s="34" t="s">
        <v>34</v>
      </c>
      <c r="H24" s="56"/>
      <c r="I24" s="29">
        <v>108.1</v>
      </c>
      <c r="J24" s="35">
        <v>107.57</v>
      </c>
      <c r="K24" s="36">
        <f t="shared" si="0"/>
        <v>0</v>
      </c>
      <c r="L24" s="57">
        <f t="shared" si="1"/>
        <v>0</v>
      </c>
      <c r="M24" s="37">
        <v>1</v>
      </c>
    </row>
    <row r="25" spans="1:13" s="24" customFormat="1" ht="33.75" customHeight="1">
      <c r="A25" s="80">
        <v>124</v>
      </c>
      <c r="B25" s="40">
        <v>1068551</v>
      </c>
      <c r="C25" s="41" t="s">
        <v>106</v>
      </c>
      <c r="D25" s="38" t="s">
        <v>36</v>
      </c>
      <c r="E25" s="38" t="s">
        <v>37</v>
      </c>
      <c r="F25" s="38" t="s">
        <v>33</v>
      </c>
      <c r="G25" s="34" t="s">
        <v>34</v>
      </c>
      <c r="H25" s="56"/>
      <c r="I25" s="28">
        <v>499.9</v>
      </c>
      <c r="J25" s="35">
        <v>482.45</v>
      </c>
      <c r="K25" s="36">
        <f t="shared" si="0"/>
        <v>0</v>
      </c>
      <c r="L25" s="57">
        <f t="shared" si="1"/>
        <v>0</v>
      </c>
      <c r="M25" s="37">
        <v>3</v>
      </c>
    </row>
    <row r="26" spans="1:13" s="24" customFormat="1" ht="33.75" customHeight="1">
      <c r="A26" s="80">
        <v>125</v>
      </c>
      <c r="B26" s="40">
        <v>1068239</v>
      </c>
      <c r="C26" s="41" t="s">
        <v>107</v>
      </c>
      <c r="D26" s="38" t="s">
        <v>36</v>
      </c>
      <c r="E26" s="38" t="s">
        <v>37</v>
      </c>
      <c r="F26" s="38" t="s">
        <v>58</v>
      </c>
      <c r="G26" s="34" t="s">
        <v>34</v>
      </c>
      <c r="H26" s="56"/>
      <c r="I26" s="28">
        <v>499.9</v>
      </c>
      <c r="J26" s="35">
        <v>454.96</v>
      </c>
      <c r="K26" s="36">
        <f t="shared" si="0"/>
        <v>0</v>
      </c>
      <c r="L26" s="57">
        <f t="shared" si="1"/>
        <v>0</v>
      </c>
      <c r="M26" s="37">
        <v>3</v>
      </c>
    </row>
    <row r="27" spans="1:13" s="24" customFormat="1" ht="33.75" customHeight="1">
      <c r="A27" s="80">
        <v>128</v>
      </c>
      <c r="B27" s="40">
        <v>1068200</v>
      </c>
      <c r="C27" s="42" t="s">
        <v>108</v>
      </c>
      <c r="D27" s="33" t="s">
        <v>36</v>
      </c>
      <c r="E27" s="33" t="s">
        <v>109</v>
      </c>
      <c r="F27" s="33" t="s">
        <v>33</v>
      </c>
      <c r="G27" s="34" t="s">
        <v>34</v>
      </c>
      <c r="H27" s="56"/>
      <c r="I27" s="28">
        <v>247.1</v>
      </c>
      <c r="J27" s="35">
        <v>239.42</v>
      </c>
      <c r="K27" s="36">
        <f t="shared" si="0"/>
        <v>0</v>
      </c>
      <c r="L27" s="57">
        <f t="shared" si="1"/>
        <v>0</v>
      </c>
      <c r="M27" s="37">
        <v>3</v>
      </c>
    </row>
    <row r="28" spans="1:13" s="24" customFormat="1" ht="51.75" customHeight="1">
      <c r="A28" s="80">
        <v>132</v>
      </c>
      <c r="B28" s="40">
        <v>3060073</v>
      </c>
      <c r="C28" s="42" t="s">
        <v>110</v>
      </c>
      <c r="D28" s="33" t="s">
        <v>111</v>
      </c>
      <c r="E28" s="33" t="s">
        <v>112</v>
      </c>
      <c r="F28" s="33" t="s">
        <v>113</v>
      </c>
      <c r="G28" s="34" t="s">
        <v>34</v>
      </c>
      <c r="H28" s="56"/>
      <c r="I28" s="28">
        <v>238.9</v>
      </c>
      <c r="J28" s="35">
        <v>229.44</v>
      </c>
      <c r="K28" s="36">
        <f t="shared" si="0"/>
        <v>0</v>
      </c>
      <c r="L28" s="57">
        <f t="shared" si="1"/>
        <v>0</v>
      </c>
      <c r="M28" s="37">
        <v>3</v>
      </c>
    </row>
    <row r="29" spans="1:13" s="24" customFormat="1" ht="33.75" customHeight="1">
      <c r="A29" s="79">
        <v>139</v>
      </c>
      <c r="B29" s="32" t="s">
        <v>114</v>
      </c>
      <c r="C29" s="33" t="s">
        <v>115</v>
      </c>
      <c r="D29" s="33" t="s">
        <v>35</v>
      </c>
      <c r="E29" s="33" t="s">
        <v>116</v>
      </c>
      <c r="F29" s="33" t="s">
        <v>117</v>
      </c>
      <c r="G29" s="34" t="s">
        <v>34</v>
      </c>
      <c r="H29" s="56"/>
      <c r="I29" s="31">
        <v>83.2</v>
      </c>
      <c r="J29" s="35">
        <v>80.78</v>
      </c>
      <c r="K29" s="36">
        <f t="shared" si="0"/>
        <v>0</v>
      </c>
      <c r="L29" s="57">
        <f t="shared" si="1"/>
        <v>0</v>
      </c>
      <c r="M29" s="37">
        <v>1</v>
      </c>
    </row>
    <row r="30" spans="1:13" s="24" customFormat="1" ht="33.75" customHeight="1">
      <c r="A30" s="80">
        <v>147</v>
      </c>
      <c r="B30" s="40">
        <v>1102082</v>
      </c>
      <c r="C30" s="42" t="s">
        <v>118</v>
      </c>
      <c r="D30" s="33" t="s">
        <v>35</v>
      </c>
      <c r="E30" s="33" t="s">
        <v>119</v>
      </c>
      <c r="F30" s="33" t="s">
        <v>58</v>
      </c>
      <c r="G30" s="34" t="s">
        <v>34</v>
      </c>
      <c r="H30" s="56"/>
      <c r="I30" s="30">
        <v>80.5</v>
      </c>
      <c r="J30" s="35">
        <v>73.1</v>
      </c>
      <c r="K30" s="36">
        <f t="shared" si="0"/>
        <v>0</v>
      </c>
      <c r="L30" s="57">
        <f t="shared" si="1"/>
        <v>0</v>
      </c>
      <c r="M30" s="37">
        <v>3</v>
      </c>
    </row>
    <row r="31" spans="1:13" s="24" customFormat="1" ht="33.75" customHeight="1">
      <c r="A31" s="79">
        <v>154</v>
      </c>
      <c r="B31" s="32">
        <v>1102520</v>
      </c>
      <c r="C31" s="32" t="s">
        <v>120</v>
      </c>
      <c r="D31" s="32" t="s">
        <v>35</v>
      </c>
      <c r="E31" s="32" t="s">
        <v>121</v>
      </c>
      <c r="F31" s="32" t="s">
        <v>105</v>
      </c>
      <c r="G31" s="34" t="s">
        <v>34</v>
      </c>
      <c r="H31" s="56"/>
      <c r="I31" s="29">
        <v>127</v>
      </c>
      <c r="J31" s="35">
        <v>126.38</v>
      </c>
      <c r="K31" s="36">
        <f t="shared" si="0"/>
        <v>0</v>
      </c>
      <c r="L31" s="57">
        <f t="shared" si="1"/>
        <v>0</v>
      </c>
      <c r="M31" s="37">
        <v>1</v>
      </c>
    </row>
    <row r="32" spans="1:13" s="24" customFormat="1" ht="33.75" customHeight="1">
      <c r="A32" s="79">
        <v>155</v>
      </c>
      <c r="B32" s="32">
        <v>1102522</v>
      </c>
      <c r="C32" s="33" t="s">
        <v>122</v>
      </c>
      <c r="D32" s="33" t="s">
        <v>35</v>
      </c>
      <c r="E32" s="33" t="s">
        <v>123</v>
      </c>
      <c r="F32" s="33" t="s">
        <v>105</v>
      </c>
      <c r="G32" s="34" t="s">
        <v>34</v>
      </c>
      <c r="H32" s="56"/>
      <c r="I32" s="29">
        <v>182.4</v>
      </c>
      <c r="J32" s="35">
        <v>181.51</v>
      </c>
      <c r="K32" s="36">
        <f t="shared" si="0"/>
        <v>0</v>
      </c>
      <c r="L32" s="57">
        <f t="shared" si="1"/>
        <v>0</v>
      </c>
      <c r="M32" s="37">
        <v>1</v>
      </c>
    </row>
    <row r="33" spans="1:13" s="24" customFormat="1" ht="33.75" customHeight="1">
      <c r="A33" s="79">
        <v>156</v>
      </c>
      <c r="B33" s="32">
        <v>1102521</v>
      </c>
      <c r="C33" s="32" t="s">
        <v>124</v>
      </c>
      <c r="D33" s="32" t="s">
        <v>38</v>
      </c>
      <c r="E33" s="32" t="s">
        <v>125</v>
      </c>
      <c r="F33" s="32" t="s">
        <v>105</v>
      </c>
      <c r="G33" s="34" t="s">
        <v>34</v>
      </c>
      <c r="H33" s="56"/>
      <c r="I33" s="29">
        <v>261.4</v>
      </c>
      <c r="J33" s="35">
        <v>260.12</v>
      </c>
      <c r="K33" s="36">
        <f t="shared" si="0"/>
        <v>0</v>
      </c>
      <c r="L33" s="57">
        <f t="shared" si="1"/>
        <v>0</v>
      </c>
      <c r="M33" s="37">
        <v>1</v>
      </c>
    </row>
    <row r="34" spans="1:13" s="24" customFormat="1" ht="33.75" customHeight="1">
      <c r="A34" s="80">
        <v>159</v>
      </c>
      <c r="B34" s="40">
        <v>1103432</v>
      </c>
      <c r="C34" s="42" t="s">
        <v>126</v>
      </c>
      <c r="D34" s="33" t="s">
        <v>36</v>
      </c>
      <c r="E34" s="33" t="s">
        <v>127</v>
      </c>
      <c r="F34" s="33" t="s">
        <v>33</v>
      </c>
      <c r="G34" s="34" t="s">
        <v>34</v>
      </c>
      <c r="H34" s="56"/>
      <c r="I34" s="30">
        <v>170.9</v>
      </c>
      <c r="J34" s="35">
        <v>167.4</v>
      </c>
      <c r="K34" s="36">
        <f t="shared" si="0"/>
        <v>0</v>
      </c>
      <c r="L34" s="57">
        <f t="shared" si="1"/>
        <v>0</v>
      </c>
      <c r="M34" s="37">
        <v>3</v>
      </c>
    </row>
    <row r="35" spans="1:13" s="24" customFormat="1" ht="33.75" customHeight="1">
      <c r="A35" s="80">
        <v>180</v>
      </c>
      <c r="B35" s="40">
        <v>1400041</v>
      </c>
      <c r="C35" s="42" t="s">
        <v>128</v>
      </c>
      <c r="D35" s="33" t="s">
        <v>35</v>
      </c>
      <c r="E35" s="33" t="s">
        <v>129</v>
      </c>
      <c r="F35" s="33" t="s">
        <v>33</v>
      </c>
      <c r="G35" s="34" t="s">
        <v>34</v>
      </c>
      <c r="H35" s="56"/>
      <c r="I35" s="30">
        <v>210.1</v>
      </c>
      <c r="J35" s="35">
        <v>205.79</v>
      </c>
      <c r="K35" s="36">
        <f t="shared" si="0"/>
        <v>0</v>
      </c>
      <c r="L35" s="57">
        <f t="shared" si="1"/>
        <v>0</v>
      </c>
      <c r="M35" s="37">
        <v>3</v>
      </c>
    </row>
    <row r="36" spans="1:13" s="24" customFormat="1" ht="33.75" customHeight="1">
      <c r="A36" s="80">
        <v>187</v>
      </c>
      <c r="B36" s="40">
        <v>1107580</v>
      </c>
      <c r="C36" s="42" t="s">
        <v>130</v>
      </c>
      <c r="D36" s="33" t="s">
        <v>35</v>
      </c>
      <c r="E36" s="33" t="s">
        <v>131</v>
      </c>
      <c r="F36" s="33" t="s">
        <v>132</v>
      </c>
      <c r="G36" s="34" t="s">
        <v>34</v>
      </c>
      <c r="H36" s="56"/>
      <c r="I36" s="30">
        <v>80.6</v>
      </c>
      <c r="J36" s="35">
        <v>76.27</v>
      </c>
      <c r="K36" s="36">
        <f t="shared" si="0"/>
        <v>0</v>
      </c>
      <c r="L36" s="57">
        <f t="shared" si="1"/>
        <v>0</v>
      </c>
      <c r="M36" s="37">
        <v>3</v>
      </c>
    </row>
    <row r="37" spans="1:13" s="24" customFormat="1" ht="33.75" customHeight="1">
      <c r="A37" s="80">
        <v>188</v>
      </c>
      <c r="B37" s="40">
        <v>1107582</v>
      </c>
      <c r="C37" s="42" t="s">
        <v>130</v>
      </c>
      <c r="D37" s="33" t="s">
        <v>35</v>
      </c>
      <c r="E37" s="33" t="s">
        <v>133</v>
      </c>
      <c r="F37" s="33" t="s">
        <v>132</v>
      </c>
      <c r="G37" s="34" t="s">
        <v>34</v>
      </c>
      <c r="H37" s="56"/>
      <c r="I37" s="30">
        <v>155.8</v>
      </c>
      <c r="J37" s="35">
        <v>147.43</v>
      </c>
      <c r="K37" s="36">
        <f t="shared" si="0"/>
        <v>0</v>
      </c>
      <c r="L37" s="57">
        <f t="shared" si="1"/>
        <v>0</v>
      </c>
      <c r="M37" s="37">
        <v>3</v>
      </c>
    </row>
    <row r="38" spans="1:13" s="24" customFormat="1" ht="33.75" customHeight="1">
      <c r="A38" s="80">
        <v>190</v>
      </c>
      <c r="B38" s="40">
        <v>1107810</v>
      </c>
      <c r="C38" s="41" t="s">
        <v>134</v>
      </c>
      <c r="D38" s="38" t="s">
        <v>135</v>
      </c>
      <c r="E38" s="38" t="s">
        <v>136</v>
      </c>
      <c r="F38" s="38" t="s">
        <v>137</v>
      </c>
      <c r="G38" s="34" t="s">
        <v>34</v>
      </c>
      <c r="H38" s="56"/>
      <c r="I38" s="28">
        <v>140.3</v>
      </c>
      <c r="J38" s="35">
        <v>135.05</v>
      </c>
      <c r="K38" s="36">
        <f t="shared" si="0"/>
        <v>0</v>
      </c>
      <c r="L38" s="57">
        <f t="shared" si="1"/>
        <v>0</v>
      </c>
      <c r="M38" s="37">
        <v>3</v>
      </c>
    </row>
    <row r="39" spans="1:13" s="24" customFormat="1" ht="33.75" customHeight="1">
      <c r="A39" s="80">
        <v>191</v>
      </c>
      <c r="B39" s="40">
        <v>1107814</v>
      </c>
      <c r="C39" s="41" t="s">
        <v>134</v>
      </c>
      <c r="D39" s="38" t="s">
        <v>135</v>
      </c>
      <c r="E39" s="38" t="s">
        <v>138</v>
      </c>
      <c r="F39" s="38" t="s">
        <v>137</v>
      </c>
      <c r="G39" s="34" t="s">
        <v>34</v>
      </c>
      <c r="H39" s="56"/>
      <c r="I39" s="28">
        <v>267.1</v>
      </c>
      <c r="J39" s="35">
        <v>256.73</v>
      </c>
      <c r="K39" s="36">
        <f t="shared" si="0"/>
        <v>0</v>
      </c>
      <c r="L39" s="57">
        <f t="shared" si="1"/>
        <v>0</v>
      </c>
      <c r="M39" s="37">
        <v>3</v>
      </c>
    </row>
    <row r="40" spans="1:13" s="24" customFormat="1" ht="33.75" customHeight="1">
      <c r="A40" s="80">
        <v>207</v>
      </c>
      <c r="B40" s="40">
        <v>1107048</v>
      </c>
      <c r="C40" s="43" t="s">
        <v>139</v>
      </c>
      <c r="D40" s="44" t="s">
        <v>36</v>
      </c>
      <c r="E40" s="44" t="s">
        <v>40</v>
      </c>
      <c r="F40" s="44" t="s">
        <v>58</v>
      </c>
      <c r="G40" s="34" t="s">
        <v>34</v>
      </c>
      <c r="H40" s="56"/>
      <c r="I40" s="30">
        <v>145</v>
      </c>
      <c r="J40" s="35">
        <v>131.96</v>
      </c>
      <c r="K40" s="36">
        <f t="shared" si="0"/>
        <v>0</v>
      </c>
      <c r="L40" s="57">
        <f t="shared" si="1"/>
        <v>0</v>
      </c>
      <c r="M40" s="37">
        <v>2</v>
      </c>
    </row>
    <row r="41" spans="1:13" s="24" customFormat="1" ht="33.75" customHeight="1">
      <c r="A41" s="80">
        <v>208</v>
      </c>
      <c r="B41" s="40">
        <v>1107049</v>
      </c>
      <c r="C41" s="43" t="s">
        <v>139</v>
      </c>
      <c r="D41" s="44" t="s">
        <v>36</v>
      </c>
      <c r="E41" s="44" t="s">
        <v>39</v>
      </c>
      <c r="F41" s="44" t="s">
        <v>58</v>
      </c>
      <c r="G41" s="34" t="s">
        <v>34</v>
      </c>
      <c r="H41" s="56"/>
      <c r="I41" s="30">
        <v>252.7</v>
      </c>
      <c r="J41" s="35">
        <v>229.98</v>
      </c>
      <c r="K41" s="36">
        <f t="shared" si="0"/>
        <v>0</v>
      </c>
      <c r="L41" s="57">
        <f t="shared" si="1"/>
        <v>0</v>
      </c>
      <c r="M41" s="37">
        <v>2</v>
      </c>
    </row>
    <row r="42" spans="1:13" s="24" customFormat="1" ht="48">
      <c r="A42" s="80">
        <v>209</v>
      </c>
      <c r="B42" s="40">
        <v>1107025</v>
      </c>
      <c r="C42" s="42" t="s">
        <v>140</v>
      </c>
      <c r="D42" s="33" t="s">
        <v>36</v>
      </c>
      <c r="E42" s="33" t="s">
        <v>39</v>
      </c>
      <c r="F42" s="33" t="s">
        <v>141</v>
      </c>
      <c r="G42" s="34" t="s">
        <v>34</v>
      </c>
      <c r="H42" s="56"/>
      <c r="I42" s="30">
        <v>252.7</v>
      </c>
      <c r="J42" s="35">
        <v>230.03</v>
      </c>
      <c r="K42" s="36">
        <f t="shared" si="0"/>
        <v>0</v>
      </c>
      <c r="L42" s="57">
        <f t="shared" si="1"/>
        <v>0</v>
      </c>
      <c r="M42" s="37">
        <v>3</v>
      </c>
    </row>
    <row r="43" spans="1:13" s="24" customFormat="1" ht="48">
      <c r="A43" s="80">
        <v>210</v>
      </c>
      <c r="B43" s="40">
        <v>1107026</v>
      </c>
      <c r="C43" s="42" t="s">
        <v>140</v>
      </c>
      <c r="D43" s="33" t="s">
        <v>36</v>
      </c>
      <c r="E43" s="33" t="s">
        <v>142</v>
      </c>
      <c r="F43" s="33" t="s">
        <v>141</v>
      </c>
      <c r="G43" s="34" t="s">
        <v>34</v>
      </c>
      <c r="H43" s="56"/>
      <c r="I43" s="28">
        <v>101.9</v>
      </c>
      <c r="J43" s="35">
        <v>97.84</v>
      </c>
      <c r="K43" s="36">
        <f t="shared" si="0"/>
        <v>0</v>
      </c>
      <c r="L43" s="57">
        <f t="shared" si="1"/>
        <v>0</v>
      </c>
      <c r="M43" s="37">
        <v>3</v>
      </c>
    </row>
    <row r="44" spans="1:13" s="24" customFormat="1" ht="48">
      <c r="A44" s="80">
        <v>211</v>
      </c>
      <c r="B44" s="40">
        <v>1107027</v>
      </c>
      <c r="C44" s="42" t="s">
        <v>140</v>
      </c>
      <c r="D44" s="33" t="s">
        <v>36</v>
      </c>
      <c r="E44" s="33" t="s">
        <v>40</v>
      </c>
      <c r="F44" s="33" t="s">
        <v>141</v>
      </c>
      <c r="G44" s="34" t="s">
        <v>34</v>
      </c>
      <c r="H44" s="56"/>
      <c r="I44" s="30">
        <v>145</v>
      </c>
      <c r="J44" s="35">
        <v>135.88</v>
      </c>
      <c r="K44" s="36">
        <f t="shared" si="0"/>
        <v>0</v>
      </c>
      <c r="L44" s="57">
        <f t="shared" si="1"/>
        <v>0</v>
      </c>
      <c r="M44" s="37">
        <v>3</v>
      </c>
    </row>
    <row r="45" spans="1:13" s="24" customFormat="1" ht="33.75" customHeight="1">
      <c r="A45" s="80">
        <v>218</v>
      </c>
      <c r="B45" s="40">
        <v>1107633</v>
      </c>
      <c r="C45" s="41" t="s">
        <v>143</v>
      </c>
      <c r="D45" s="38" t="s">
        <v>35</v>
      </c>
      <c r="E45" s="38" t="s">
        <v>40</v>
      </c>
      <c r="F45" s="38" t="s">
        <v>144</v>
      </c>
      <c r="G45" s="34" t="s">
        <v>34</v>
      </c>
      <c r="H45" s="56"/>
      <c r="I45" s="28">
        <v>306.4</v>
      </c>
      <c r="J45" s="35">
        <v>300.49</v>
      </c>
      <c r="K45" s="36">
        <f t="shared" si="0"/>
        <v>0</v>
      </c>
      <c r="L45" s="57">
        <f t="shared" si="1"/>
        <v>0</v>
      </c>
      <c r="M45" s="37">
        <v>3</v>
      </c>
    </row>
    <row r="46" spans="1:13" s="24" customFormat="1" ht="48">
      <c r="A46" s="80">
        <v>221</v>
      </c>
      <c r="B46" s="40">
        <v>1107632</v>
      </c>
      <c r="C46" s="41" t="s">
        <v>145</v>
      </c>
      <c r="D46" s="38" t="s">
        <v>35</v>
      </c>
      <c r="E46" s="38" t="s">
        <v>146</v>
      </c>
      <c r="F46" s="38" t="s">
        <v>147</v>
      </c>
      <c r="G46" s="34" t="s">
        <v>34</v>
      </c>
      <c r="H46" s="56"/>
      <c r="I46" s="28">
        <v>371.9</v>
      </c>
      <c r="J46" s="35">
        <v>351.93</v>
      </c>
      <c r="K46" s="36">
        <f t="shared" si="0"/>
        <v>0</v>
      </c>
      <c r="L46" s="57">
        <f t="shared" si="1"/>
        <v>0</v>
      </c>
      <c r="M46" s="37">
        <v>3</v>
      </c>
    </row>
    <row r="47" spans="1:13" s="25" customFormat="1" ht="33.75" customHeight="1">
      <c r="A47" s="79">
        <v>230</v>
      </c>
      <c r="B47" s="32">
        <v>1107834</v>
      </c>
      <c r="C47" s="33" t="s">
        <v>148</v>
      </c>
      <c r="D47" s="33" t="s">
        <v>35</v>
      </c>
      <c r="E47" s="33" t="s">
        <v>149</v>
      </c>
      <c r="F47" s="33" t="s">
        <v>150</v>
      </c>
      <c r="G47" s="34" t="s">
        <v>34</v>
      </c>
      <c r="H47" s="56"/>
      <c r="I47" s="31">
        <v>212.7</v>
      </c>
      <c r="J47" s="35">
        <v>209.51</v>
      </c>
      <c r="K47" s="36">
        <f>H47*I47</f>
        <v>0</v>
      </c>
      <c r="L47" s="57">
        <f>H47*J47</f>
        <v>0</v>
      </c>
      <c r="M47" s="37">
        <v>1</v>
      </c>
    </row>
    <row r="48" spans="1:13" s="25" customFormat="1" ht="33.75" customHeight="1">
      <c r="A48" s="79">
        <v>237</v>
      </c>
      <c r="B48" s="32">
        <v>1402146</v>
      </c>
      <c r="C48" s="33" t="s">
        <v>151</v>
      </c>
      <c r="D48" s="33" t="s">
        <v>35</v>
      </c>
      <c r="E48" s="33" t="s">
        <v>152</v>
      </c>
      <c r="F48" s="33" t="s">
        <v>105</v>
      </c>
      <c r="G48" s="34" t="s">
        <v>34</v>
      </c>
      <c r="H48" s="56"/>
      <c r="I48" s="31">
        <v>51</v>
      </c>
      <c r="J48" s="35">
        <v>50.75</v>
      </c>
      <c r="K48" s="36">
        <f aca="true" t="shared" si="2" ref="K48:K88">H48*I48</f>
        <v>0</v>
      </c>
      <c r="L48" s="57">
        <f aca="true" t="shared" si="3" ref="L48:L88">H48*J48</f>
        <v>0</v>
      </c>
      <c r="M48" s="37">
        <v>1</v>
      </c>
    </row>
    <row r="49" spans="1:13" s="25" customFormat="1" ht="33.75" customHeight="1">
      <c r="A49" s="79">
        <v>238</v>
      </c>
      <c r="B49" s="32">
        <v>1402147</v>
      </c>
      <c r="C49" s="33" t="s">
        <v>151</v>
      </c>
      <c r="D49" s="33" t="s">
        <v>35</v>
      </c>
      <c r="E49" s="33" t="s">
        <v>153</v>
      </c>
      <c r="F49" s="33" t="s">
        <v>105</v>
      </c>
      <c r="G49" s="34" t="s">
        <v>34</v>
      </c>
      <c r="H49" s="56"/>
      <c r="I49" s="31">
        <v>61.7</v>
      </c>
      <c r="J49" s="35">
        <v>61.4</v>
      </c>
      <c r="K49" s="36">
        <f t="shared" si="2"/>
        <v>0</v>
      </c>
      <c r="L49" s="57">
        <f t="shared" si="3"/>
        <v>0</v>
      </c>
      <c r="M49" s="37">
        <v>1</v>
      </c>
    </row>
    <row r="50" spans="1:13" s="25" customFormat="1" ht="33.75" customHeight="1">
      <c r="A50" s="80">
        <v>243</v>
      </c>
      <c r="B50" s="40">
        <v>1402140</v>
      </c>
      <c r="C50" s="42" t="s">
        <v>154</v>
      </c>
      <c r="D50" s="33" t="s">
        <v>35</v>
      </c>
      <c r="E50" s="33" t="s">
        <v>152</v>
      </c>
      <c r="F50" s="33" t="s">
        <v>58</v>
      </c>
      <c r="G50" s="34" t="s">
        <v>34</v>
      </c>
      <c r="H50" s="56"/>
      <c r="I50" s="30">
        <v>51</v>
      </c>
      <c r="J50" s="35">
        <v>46.31</v>
      </c>
      <c r="K50" s="36">
        <f t="shared" si="2"/>
        <v>0</v>
      </c>
      <c r="L50" s="57">
        <f t="shared" si="3"/>
        <v>0</v>
      </c>
      <c r="M50" s="37">
        <v>3</v>
      </c>
    </row>
    <row r="51" spans="1:13" s="25" customFormat="1" ht="33.75" customHeight="1">
      <c r="A51" s="80">
        <v>244</v>
      </c>
      <c r="B51" s="40">
        <v>1402141</v>
      </c>
      <c r="C51" s="42" t="s">
        <v>154</v>
      </c>
      <c r="D51" s="33" t="s">
        <v>35</v>
      </c>
      <c r="E51" s="33" t="s">
        <v>153</v>
      </c>
      <c r="F51" s="33" t="s">
        <v>58</v>
      </c>
      <c r="G51" s="34" t="s">
        <v>34</v>
      </c>
      <c r="H51" s="56"/>
      <c r="I51" s="30">
        <v>61.7</v>
      </c>
      <c r="J51" s="35">
        <v>56.15</v>
      </c>
      <c r="K51" s="36">
        <f t="shared" si="2"/>
        <v>0</v>
      </c>
      <c r="L51" s="57">
        <f t="shared" si="3"/>
        <v>0</v>
      </c>
      <c r="M51" s="37">
        <v>3</v>
      </c>
    </row>
    <row r="52" spans="1:13" s="25" customFormat="1" ht="33.75" customHeight="1">
      <c r="A52" s="79">
        <v>245</v>
      </c>
      <c r="B52" s="32">
        <v>1402000</v>
      </c>
      <c r="C52" s="33" t="s">
        <v>155</v>
      </c>
      <c r="D52" s="33" t="s">
        <v>35</v>
      </c>
      <c r="E52" s="33" t="s">
        <v>152</v>
      </c>
      <c r="F52" s="33" t="s">
        <v>150</v>
      </c>
      <c r="G52" s="34" t="s">
        <v>34</v>
      </c>
      <c r="H52" s="56"/>
      <c r="I52" s="31">
        <v>51</v>
      </c>
      <c r="J52" s="35">
        <v>50.75</v>
      </c>
      <c r="K52" s="36">
        <f t="shared" si="2"/>
        <v>0</v>
      </c>
      <c r="L52" s="57">
        <f t="shared" si="3"/>
        <v>0</v>
      </c>
      <c r="M52" s="37">
        <v>1</v>
      </c>
    </row>
    <row r="53" spans="1:13" s="25" customFormat="1" ht="33.75" customHeight="1">
      <c r="A53" s="79">
        <v>246</v>
      </c>
      <c r="B53" s="32">
        <v>1402001</v>
      </c>
      <c r="C53" s="33" t="s">
        <v>155</v>
      </c>
      <c r="D53" s="33" t="s">
        <v>35</v>
      </c>
      <c r="E53" s="33" t="s">
        <v>153</v>
      </c>
      <c r="F53" s="33" t="s">
        <v>150</v>
      </c>
      <c r="G53" s="34" t="s">
        <v>34</v>
      </c>
      <c r="H53" s="56"/>
      <c r="I53" s="31">
        <v>61.7</v>
      </c>
      <c r="J53" s="35">
        <v>61.39</v>
      </c>
      <c r="K53" s="36">
        <f t="shared" si="2"/>
        <v>0</v>
      </c>
      <c r="L53" s="57">
        <f t="shared" si="3"/>
        <v>0</v>
      </c>
      <c r="M53" s="37">
        <v>1</v>
      </c>
    </row>
    <row r="54" spans="1:13" s="25" customFormat="1" ht="33.75" customHeight="1">
      <c r="A54" s="80">
        <v>269</v>
      </c>
      <c r="B54" s="40">
        <v>1103222</v>
      </c>
      <c r="C54" s="42" t="s">
        <v>156</v>
      </c>
      <c r="D54" s="33" t="s">
        <v>35</v>
      </c>
      <c r="E54" s="33" t="s">
        <v>157</v>
      </c>
      <c r="F54" s="33" t="s">
        <v>58</v>
      </c>
      <c r="G54" s="34" t="s">
        <v>34</v>
      </c>
      <c r="H54" s="56"/>
      <c r="I54" s="31">
        <v>267.7</v>
      </c>
      <c r="J54" s="35">
        <v>243.1</v>
      </c>
      <c r="K54" s="36">
        <f t="shared" si="2"/>
        <v>0</v>
      </c>
      <c r="L54" s="57">
        <f t="shared" si="3"/>
        <v>0</v>
      </c>
      <c r="M54" s="37">
        <v>3</v>
      </c>
    </row>
    <row r="55" spans="1:13" s="25" customFormat="1" ht="36">
      <c r="A55" s="80">
        <v>280</v>
      </c>
      <c r="B55" s="40">
        <v>1103200</v>
      </c>
      <c r="C55" s="42" t="s">
        <v>158</v>
      </c>
      <c r="D55" s="33" t="s">
        <v>159</v>
      </c>
      <c r="E55" s="33" t="s">
        <v>160</v>
      </c>
      <c r="F55" s="33" t="s">
        <v>161</v>
      </c>
      <c r="G55" s="34" t="s">
        <v>34</v>
      </c>
      <c r="H55" s="56"/>
      <c r="I55" s="31">
        <v>100</v>
      </c>
      <c r="J55" s="35">
        <v>96.93</v>
      </c>
      <c r="K55" s="36">
        <f t="shared" si="2"/>
        <v>0</v>
      </c>
      <c r="L55" s="57">
        <f t="shared" si="3"/>
        <v>0</v>
      </c>
      <c r="M55" s="37">
        <v>3</v>
      </c>
    </row>
    <row r="56" spans="1:13" s="25" customFormat="1" ht="36">
      <c r="A56" s="80">
        <v>281</v>
      </c>
      <c r="B56" s="40">
        <v>1103202</v>
      </c>
      <c r="C56" s="42" t="s">
        <v>158</v>
      </c>
      <c r="D56" s="33" t="s">
        <v>159</v>
      </c>
      <c r="E56" s="33" t="s">
        <v>162</v>
      </c>
      <c r="F56" s="33" t="s">
        <v>161</v>
      </c>
      <c r="G56" s="34" t="s">
        <v>34</v>
      </c>
      <c r="H56" s="56"/>
      <c r="I56" s="31">
        <v>200.1</v>
      </c>
      <c r="J56" s="35">
        <v>193.96</v>
      </c>
      <c r="K56" s="36">
        <f t="shared" si="2"/>
        <v>0</v>
      </c>
      <c r="L56" s="57">
        <f t="shared" si="3"/>
        <v>0</v>
      </c>
      <c r="M56" s="37">
        <v>3</v>
      </c>
    </row>
    <row r="57" spans="1:13" s="25" customFormat="1" ht="36">
      <c r="A57" s="80">
        <v>282</v>
      </c>
      <c r="B57" s="40">
        <v>1103204</v>
      </c>
      <c r="C57" s="42" t="s">
        <v>158</v>
      </c>
      <c r="D57" s="33" t="s">
        <v>159</v>
      </c>
      <c r="E57" s="33" t="s">
        <v>163</v>
      </c>
      <c r="F57" s="33" t="s">
        <v>161</v>
      </c>
      <c r="G57" s="34" t="s">
        <v>34</v>
      </c>
      <c r="H57" s="56"/>
      <c r="I57" s="31">
        <v>62.4</v>
      </c>
      <c r="J57" s="35">
        <v>60.48</v>
      </c>
      <c r="K57" s="36">
        <f t="shared" si="2"/>
        <v>0</v>
      </c>
      <c r="L57" s="57">
        <f t="shared" si="3"/>
        <v>0</v>
      </c>
      <c r="M57" s="37">
        <v>3</v>
      </c>
    </row>
    <row r="58" spans="1:13" s="25" customFormat="1" ht="33.75" customHeight="1">
      <c r="A58" s="80">
        <v>283</v>
      </c>
      <c r="B58" s="40">
        <v>1103987</v>
      </c>
      <c r="C58" s="42" t="s">
        <v>164</v>
      </c>
      <c r="D58" s="33" t="s">
        <v>35</v>
      </c>
      <c r="E58" s="33" t="s">
        <v>165</v>
      </c>
      <c r="F58" s="33" t="s">
        <v>166</v>
      </c>
      <c r="G58" s="34" t="s">
        <v>34</v>
      </c>
      <c r="H58" s="56"/>
      <c r="I58" s="31">
        <v>300.2</v>
      </c>
      <c r="J58" s="35">
        <v>295.43</v>
      </c>
      <c r="K58" s="36">
        <f t="shared" si="2"/>
        <v>0</v>
      </c>
      <c r="L58" s="57">
        <f t="shared" si="3"/>
        <v>0</v>
      </c>
      <c r="M58" s="37">
        <v>3</v>
      </c>
    </row>
    <row r="59" spans="1:13" s="25" customFormat="1" ht="33.75" customHeight="1">
      <c r="A59" s="80">
        <v>284</v>
      </c>
      <c r="B59" s="40">
        <v>1103988</v>
      </c>
      <c r="C59" s="42" t="s">
        <v>164</v>
      </c>
      <c r="D59" s="33" t="s">
        <v>35</v>
      </c>
      <c r="E59" s="33" t="s">
        <v>39</v>
      </c>
      <c r="F59" s="33" t="s">
        <v>166</v>
      </c>
      <c r="G59" s="34" t="s">
        <v>34</v>
      </c>
      <c r="H59" s="56"/>
      <c r="I59" s="31">
        <v>150.1</v>
      </c>
      <c r="J59" s="35">
        <v>147.71</v>
      </c>
      <c r="K59" s="36">
        <f t="shared" si="2"/>
        <v>0</v>
      </c>
      <c r="L59" s="57">
        <f t="shared" si="3"/>
        <v>0</v>
      </c>
      <c r="M59" s="37">
        <v>3</v>
      </c>
    </row>
    <row r="60" spans="1:13" s="25" customFormat="1" ht="33.75" customHeight="1">
      <c r="A60" s="80">
        <v>309</v>
      </c>
      <c r="B60" s="40">
        <v>1103906</v>
      </c>
      <c r="C60" s="41" t="s">
        <v>167</v>
      </c>
      <c r="D60" s="38" t="s">
        <v>159</v>
      </c>
      <c r="E60" s="38" t="s">
        <v>168</v>
      </c>
      <c r="F60" s="38" t="s">
        <v>169</v>
      </c>
      <c r="G60" s="34" t="s">
        <v>34</v>
      </c>
      <c r="H60" s="56"/>
      <c r="I60" s="31">
        <v>286.7</v>
      </c>
      <c r="J60" s="35">
        <v>277.9</v>
      </c>
      <c r="K60" s="36">
        <f t="shared" si="2"/>
        <v>0</v>
      </c>
      <c r="L60" s="57">
        <f t="shared" si="3"/>
        <v>0</v>
      </c>
      <c r="M60" s="37">
        <v>3</v>
      </c>
    </row>
    <row r="61" spans="1:13" s="25" customFormat="1" ht="33.75" customHeight="1">
      <c r="A61" s="80">
        <v>356</v>
      </c>
      <c r="B61" s="40">
        <v>1103811</v>
      </c>
      <c r="C61" s="41" t="s">
        <v>170</v>
      </c>
      <c r="D61" s="38" t="s">
        <v>35</v>
      </c>
      <c r="E61" s="38" t="s">
        <v>43</v>
      </c>
      <c r="F61" s="38" t="s">
        <v>144</v>
      </c>
      <c r="G61" s="34" t="s">
        <v>34</v>
      </c>
      <c r="H61" s="56"/>
      <c r="I61" s="31">
        <v>355.5</v>
      </c>
      <c r="J61" s="35">
        <v>348.64</v>
      </c>
      <c r="K61" s="36">
        <f t="shared" si="2"/>
        <v>0</v>
      </c>
      <c r="L61" s="57">
        <f t="shared" si="3"/>
        <v>0</v>
      </c>
      <c r="M61" s="37">
        <v>3</v>
      </c>
    </row>
    <row r="62" spans="1:13" s="25" customFormat="1" ht="48">
      <c r="A62" s="80">
        <v>360</v>
      </c>
      <c r="B62" s="40">
        <v>1103467</v>
      </c>
      <c r="C62" s="41" t="s">
        <v>171</v>
      </c>
      <c r="D62" s="38" t="s">
        <v>36</v>
      </c>
      <c r="E62" s="38" t="s">
        <v>172</v>
      </c>
      <c r="F62" s="38" t="s">
        <v>173</v>
      </c>
      <c r="G62" s="34" t="s">
        <v>34</v>
      </c>
      <c r="H62" s="56"/>
      <c r="I62" s="29">
        <v>740.8</v>
      </c>
      <c r="J62" s="35">
        <v>701.02</v>
      </c>
      <c r="K62" s="36">
        <f t="shared" si="2"/>
        <v>0</v>
      </c>
      <c r="L62" s="57">
        <f t="shared" si="3"/>
        <v>0</v>
      </c>
      <c r="M62" s="37">
        <v>3</v>
      </c>
    </row>
    <row r="63" spans="1:13" s="25" customFormat="1" ht="48">
      <c r="A63" s="80">
        <v>397</v>
      </c>
      <c r="B63" s="40">
        <v>1401400</v>
      </c>
      <c r="C63" s="41" t="s">
        <v>174</v>
      </c>
      <c r="D63" s="38" t="s">
        <v>36</v>
      </c>
      <c r="E63" s="38" t="s">
        <v>175</v>
      </c>
      <c r="F63" s="38" t="s">
        <v>176</v>
      </c>
      <c r="G63" s="34" t="s">
        <v>34</v>
      </c>
      <c r="H63" s="56"/>
      <c r="I63" s="31">
        <v>570.4</v>
      </c>
      <c r="J63" s="35">
        <v>517.41</v>
      </c>
      <c r="K63" s="36">
        <f t="shared" si="2"/>
        <v>0</v>
      </c>
      <c r="L63" s="57">
        <f t="shared" si="3"/>
        <v>0</v>
      </c>
      <c r="M63" s="37">
        <v>3</v>
      </c>
    </row>
    <row r="64" spans="1:13" s="25" customFormat="1" ht="33.75" customHeight="1">
      <c r="A64" s="80">
        <v>418</v>
      </c>
      <c r="B64" s="40">
        <v>1103594</v>
      </c>
      <c r="C64" s="41" t="s">
        <v>177</v>
      </c>
      <c r="D64" s="38" t="s">
        <v>36</v>
      </c>
      <c r="E64" s="38" t="s">
        <v>131</v>
      </c>
      <c r="F64" s="38" t="s">
        <v>58</v>
      </c>
      <c r="G64" s="34" t="s">
        <v>34</v>
      </c>
      <c r="H64" s="56"/>
      <c r="I64" s="29">
        <v>176.2</v>
      </c>
      <c r="J64" s="35">
        <v>160.36</v>
      </c>
      <c r="K64" s="36">
        <f t="shared" si="2"/>
        <v>0</v>
      </c>
      <c r="L64" s="57">
        <f t="shared" si="3"/>
        <v>0</v>
      </c>
      <c r="M64" s="37">
        <v>3</v>
      </c>
    </row>
    <row r="65" spans="1:13" s="25" customFormat="1" ht="33.75" customHeight="1">
      <c r="A65" s="80">
        <v>451</v>
      </c>
      <c r="B65" s="40">
        <v>1401914</v>
      </c>
      <c r="C65" s="41" t="s">
        <v>178</v>
      </c>
      <c r="D65" s="38" t="s">
        <v>36</v>
      </c>
      <c r="E65" s="38" t="s">
        <v>179</v>
      </c>
      <c r="F65" s="38" t="s">
        <v>58</v>
      </c>
      <c r="G65" s="34" t="s">
        <v>34</v>
      </c>
      <c r="H65" s="56"/>
      <c r="I65" s="31">
        <v>254.6</v>
      </c>
      <c r="J65" s="35">
        <v>231.71</v>
      </c>
      <c r="K65" s="36">
        <f t="shared" si="2"/>
        <v>0</v>
      </c>
      <c r="L65" s="57">
        <f t="shared" si="3"/>
        <v>0</v>
      </c>
      <c r="M65" s="37">
        <v>3</v>
      </c>
    </row>
    <row r="66" spans="1:13" s="25" customFormat="1" ht="33.75" customHeight="1">
      <c r="A66" s="80">
        <v>491</v>
      </c>
      <c r="B66" s="40">
        <v>1104482</v>
      </c>
      <c r="C66" s="42" t="s">
        <v>180</v>
      </c>
      <c r="D66" s="33" t="s">
        <v>35</v>
      </c>
      <c r="E66" s="33" t="s">
        <v>165</v>
      </c>
      <c r="F66" s="33" t="s">
        <v>144</v>
      </c>
      <c r="G66" s="34" t="s">
        <v>34</v>
      </c>
      <c r="H66" s="56"/>
      <c r="I66" s="31">
        <v>287.7</v>
      </c>
      <c r="J66" s="35">
        <v>283.13</v>
      </c>
      <c r="K66" s="36">
        <f t="shared" si="2"/>
        <v>0</v>
      </c>
      <c r="L66" s="57">
        <f t="shared" si="3"/>
        <v>0</v>
      </c>
      <c r="M66" s="37">
        <v>3</v>
      </c>
    </row>
    <row r="67" spans="1:13" s="25" customFormat="1" ht="33.75" customHeight="1">
      <c r="A67" s="80">
        <v>492</v>
      </c>
      <c r="B67" s="40">
        <v>1104483</v>
      </c>
      <c r="C67" s="42" t="s">
        <v>180</v>
      </c>
      <c r="D67" s="33" t="s">
        <v>35</v>
      </c>
      <c r="E67" s="33" t="s">
        <v>181</v>
      </c>
      <c r="F67" s="33" t="s">
        <v>144</v>
      </c>
      <c r="G67" s="34" t="s">
        <v>34</v>
      </c>
      <c r="H67" s="56"/>
      <c r="I67" s="31">
        <v>505.1</v>
      </c>
      <c r="J67" s="35">
        <v>488</v>
      </c>
      <c r="K67" s="36">
        <f t="shared" si="2"/>
        <v>0</v>
      </c>
      <c r="L67" s="57">
        <f t="shared" si="3"/>
        <v>0</v>
      </c>
      <c r="M67" s="37">
        <v>3</v>
      </c>
    </row>
    <row r="68" spans="1:13" s="25" customFormat="1" ht="33.75" customHeight="1">
      <c r="A68" s="80">
        <v>496</v>
      </c>
      <c r="B68" s="40">
        <v>1104551</v>
      </c>
      <c r="C68" s="42" t="s">
        <v>182</v>
      </c>
      <c r="D68" s="33" t="s">
        <v>36</v>
      </c>
      <c r="E68" s="33" t="s">
        <v>39</v>
      </c>
      <c r="F68" s="33" t="s">
        <v>58</v>
      </c>
      <c r="G68" s="34" t="s">
        <v>34</v>
      </c>
      <c r="H68" s="56"/>
      <c r="I68" s="31">
        <v>241.8</v>
      </c>
      <c r="J68" s="35">
        <v>220.06</v>
      </c>
      <c r="K68" s="36">
        <f t="shared" si="2"/>
        <v>0</v>
      </c>
      <c r="L68" s="57">
        <f t="shared" si="3"/>
        <v>0</v>
      </c>
      <c r="M68" s="37">
        <v>3</v>
      </c>
    </row>
    <row r="69" spans="1:13" s="25" customFormat="1" ht="33.75" customHeight="1">
      <c r="A69" s="80">
        <v>497</v>
      </c>
      <c r="B69" s="40">
        <v>1104552</v>
      </c>
      <c r="C69" s="42" t="s">
        <v>182</v>
      </c>
      <c r="D69" s="33" t="s">
        <v>36</v>
      </c>
      <c r="E69" s="33" t="s">
        <v>165</v>
      </c>
      <c r="F69" s="33" t="s">
        <v>58</v>
      </c>
      <c r="G69" s="34" t="s">
        <v>34</v>
      </c>
      <c r="H69" s="56"/>
      <c r="I69" s="29">
        <v>427.1</v>
      </c>
      <c r="J69" s="35">
        <v>388.7</v>
      </c>
      <c r="K69" s="36">
        <f t="shared" si="2"/>
        <v>0</v>
      </c>
      <c r="L69" s="57">
        <f t="shared" si="3"/>
        <v>0</v>
      </c>
      <c r="M69" s="37">
        <v>3</v>
      </c>
    </row>
    <row r="70" spans="1:13" s="25" customFormat="1" ht="33.75" customHeight="1">
      <c r="A70" s="80">
        <v>516</v>
      </c>
      <c r="B70" s="40">
        <v>1104540</v>
      </c>
      <c r="C70" s="45" t="s">
        <v>183</v>
      </c>
      <c r="D70" s="46" t="s">
        <v>36</v>
      </c>
      <c r="E70" s="46" t="s">
        <v>52</v>
      </c>
      <c r="F70" s="46" t="s">
        <v>184</v>
      </c>
      <c r="G70" s="34" t="s">
        <v>34</v>
      </c>
      <c r="H70" s="56"/>
      <c r="I70" s="29">
        <v>212.8</v>
      </c>
      <c r="J70" s="35">
        <v>206.18</v>
      </c>
      <c r="K70" s="36">
        <f t="shared" si="2"/>
        <v>0</v>
      </c>
      <c r="L70" s="57">
        <f t="shared" si="3"/>
        <v>0</v>
      </c>
      <c r="M70" s="37">
        <v>4</v>
      </c>
    </row>
    <row r="71" spans="1:13" s="25" customFormat="1" ht="33.75" customHeight="1">
      <c r="A71" s="80">
        <v>517</v>
      </c>
      <c r="B71" s="40">
        <v>1104541</v>
      </c>
      <c r="C71" s="45" t="s">
        <v>183</v>
      </c>
      <c r="D71" s="46" t="s">
        <v>36</v>
      </c>
      <c r="E71" s="46" t="s">
        <v>44</v>
      </c>
      <c r="F71" s="46" t="s">
        <v>184</v>
      </c>
      <c r="G71" s="34" t="s">
        <v>34</v>
      </c>
      <c r="H71" s="56"/>
      <c r="I71" s="29">
        <v>524.8</v>
      </c>
      <c r="J71" s="35">
        <v>508.48</v>
      </c>
      <c r="K71" s="36">
        <f t="shared" si="2"/>
        <v>0</v>
      </c>
      <c r="L71" s="57">
        <f t="shared" si="3"/>
        <v>0</v>
      </c>
      <c r="M71" s="37">
        <v>4</v>
      </c>
    </row>
    <row r="72" spans="1:13" s="25" customFormat="1" ht="33.75" customHeight="1">
      <c r="A72" s="80">
        <v>518</v>
      </c>
      <c r="B72" s="40">
        <v>1104542</v>
      </c>
      <c r="C72" s="45" t="s">
        <v>183</v>
      </c>
      <c r="D72" s="46" t="s">
        <v>36</v>
      </c>
      <c r="E72" s="46" t="s">
        <v>45</v>
      </c>
      <c r="F72" s="46" t="s">
        <v>184</v>
      </c>
      <c r="G72" s="34" t="s">
        <v>34</v>
      </c>
      <c r="H72" s="56"/>
      <c r="I72" s="29">
        <v>867.1</v>
      </c>
      <c r="J72" s="35">
        <v>840.13</v>
      </c>
      <c r="K72" s="36">
        <f t="shared" si="2"/>
        <v>0</v>
      </c>
      <c r="L72" s="57">
        <f t="shared" si="3"/>
        <v>0</v>
      </c>
      <c r="M72" s="37">
        <v>4</v>
      </c>
    </row>
    <row r="73" spans="1:13" s="25" customFormat="1" ht="33.75" customHeight="1">
      <c r="A73" s="80">
        <v>523</v>
      </c>
      <c r="B73" s="40">
        <v>1104771</v>
      </c>
      <c r="C73" s="42" t="s">
        <v>185</v>
      </c>
      <c r="D73" s="33" t="s">
        <v>36</v>
      </c>
      <c r="E73" s="33" t="s">
        <v>39</v>
      </c>
      <c r="F73" s="33" t="s">
        <v>144</v>
      </c>
      <c r="G73" s="34" t="s">
        <v>34</v>
      </c>
      <c r="H73" s="56"/>
      <c r="I73" s="31">
        <v>524.8</v>
      </c>
      <c r="J73" s="35">
        <v>516.46</v>
      </c>
      <c r="K73" s="36">
        <f t="shared" si="2"/>
        <v>0</v>
      </c>
      <c r="L73" s="57">
        <f t="shared" si="3"/>
        <v>0</v>
      </c>
      <c r="M73" s="37">
        <v>3</v>
      </c>
    </row>
    <row r="74" spans="1:13" s="25" customFormat="1" ht="33.75" customHeight="1">
      <c r="A74" s="80">
        <v>524</v>
      </c>
      <c r="B74" s="40">
        <v>1104772</v>
      </c>
      <c r="C74" s="42" t="s">
        <v>185</v>
      </c>
      <c r="D74" s="33" t="s">
        <v>36</v>
      </c>
      <c r="E74" s="33" t="s">
        <v>165</v>
      </c>
      <c r="F74" s="33" t="s">
        <v>144</v>
      </c>
      <c r="G74" s="34" t="s">
        <v>34</v>
      </c>
      <c r="H74" s="56"/>
      <c r="I74" s="31">
        <v>867.1</v>
      </c>
      <c r="J74" s="35">
        <v>853.31</v>
      </c>
      <c r="K74" s="36">
        <f t="shared" si="2"/>
        <v>0</v>
      </c>
      <c r="L74" s="57">
        <f t="shared" si="3"/>
        <v>0</v>
      </c>
      <c r="M74" s="37">
        <v>3</v>
      </c>
    </row>
    <row r="75" spans="1:13" s="25" customFormat="1" ht="33.75" customHeight="1">
      <c r="A75" s="80">
        <v>543</v>
      </c>
      <c r="B75" s="40">
        <v>1104480</v>
      </c>
      <c r="C75" s="41" t="s">
        <v>186</v>
      </c>
      <c r="D75" s="38" t="s">
        <v>35</v>
      </c>
      <c r="E75" s="38" t="s">
        <v>39</v>
      </c>
      <c r="F75" s="38" t="s">
        <v>187</v>
      </c>
      <c r="G75" s="34" t="s">
        <v>34</v>
      </c>
      <c r="H75" s="56"/>
      <c r="I75" s="29">
        <v>1860.5</v>
      </c>
      <c r="J75" s="95">
        <v>1685.2</v>
      </c>
      <c r="K75" s="36">
        <f t="shared" si="2"/>
        <v>0</v>
      </c>
      <c r="L75" s="57">
        <f t="shared" si="3"/>
        <v>0</v>
      </c>
      <c r="M75" s="37">
        <v>2</v>
      </c>
    </row>
    <row r="76" spans="1:13" s="25" customFormat="1" ht="33.75" customHeight="1">
      <c r="A76" s="79">
        <v>554</v>
      </c>
      <c r="B76" s="32">
        <v>4139180</v>
      </c>
      <c r="C76" s="38" t="s">
        <v>188</v>
      </c>
      <c r="D76" s="38" t="s">
        <v>189</v>
      </c>
      <c r="E76" s="38" t="s">
        <v>190</v>
      </c>
      <c r="F76" s="38" t="s">
        <v>105</v>
      </c>
      <c r="G76" s="34" t="s">
        <v>34</v>
      </c>
      <c r="H76" s="56"/>
      <c r="I76" s="31">
        <v>258</v>
      </c>
      <c r="J76" s="35">
        <v>256.74</v>
      </c>
      <c r="K76" s="36">
        <f t="shared" si="2"/>
        <v>0</v>
      </c>
      <c r="L76" s="57">
        <f t="shared" si="3"/>
        <v>0</v>
      </c>
      <c r="M76" s="37">
        <v>1</v>
      </c>
    </row>
    <row r="77" spans="1:13" s="25" customFormat="1" ht="33.75" customHeight="1">
      <c r="A77" s="79">
        <v>559</v>
      </c>
      <c r="B77" s="32">
        <v>4152254</v>
      </c>
      <c r="C77" s="47" t="s">
        <v>191</v>
      </c>
      <c r="D77" s="35" t="s">
        <v>192</v>
      </c>
      <c r="E77" s="47" t="s">
        <v>193</v>
      </c>
      <c r="F77" s="47" t="s">
        <v>105</v>
      </c>
      <c r="G77" s="34" t="s">
        <v>34</v>
      </c>
      <c r="H77" s="56"/>
      <c r="I77" s="29">
        <v>298.2</v>
      </c>
      <c r="J77" s="35">
        <v>296.74</v>
      </c>
      <c r="K77" s="36">
        <f t="shared" si="2"/>
        <v>0</v>
      </c>
      <c r="L77" s="57">
        <f t="shared" si="3"/>
        <v>0</v>
      </c>
      <c r="M77" s="37">
        <v>1</v>
      </c>
    </row>
    <row r="78" spans="1:13" s="25" customFormat="1" ht="33.75" customHeight="1">
      <c r="A78" s="79">
        <v>560</v>
      </c>
      <c r="B78" s="32">
        <v>4152253</v>
      </c>
      <c r="C78" s="47" t="s">
        <v>194</v>
      </c>
      <c r="D78" s="35" t="s">
        <v>189</v>
      </c>
      <c r="E78" s="47" t="s">
        <v>195</v>
      </c>
      <c r="F78" s="47" t="s">
        <v>105</v>
      </c>
      <c r="G78" s="34" t="s">
        <v>34</v>
      </c>
      <c r="H78" s="56"/>
      <c r="I78" s="29">
        <v>298.2</v>
      </c>
      <c r="J78" s="35">
        <v>296.74</v>
      </c>
      <c r="K78" s="36">
        <f t="shared" si="2"/>
        <v>0</v>
      </c>
      <c r="L78" s="57">
        <f t="shared" si="3"/>
        <v>0</v>
      </c>
      <c r="M78" s="37">
        <v>1</v>
      </c>
    </row>
    <row r="79" spans="1:13" s="25" customFormat="1" ht="33.75" customHeight="1">
      <c r="A79" s="79">
        <v>561</v>
      </c>
      <c r="B79" s="32">
        <v>4152255</v>
      </c>
      <c r="C79" s="47" t="s">
        <v>196</v>
      </c>
      <c r="D79" s="35" t="s">
        <v>192</v>
      </c>
      <c r="E79" s="47" t="s">
        <v>197</v>
      </c>
      <c r="F79" s="47" t="s">
        <v>105</v>
      </c>
      <c r="G79" s="34" t="s">
        <v>34</v>
      </c>
      <c r="H79" s="56"/>
      <c r="I79" s="29">
        <v>124.4</v>
      </c>
      <c r="J79" s="35">
        <v>123.79</v>
      </c>
      <c r="K79" s="36">
        <f t="shared" si="2"/>
        <v>0</v>
      </c>
      <c r="L79" s="57">
        <f t="shared" si="3"/>
        <v>0</v>
      </c>
      <c r="M79" s="37">
        <v>1</v>
      </c>
    </row>
    <row r="80" spans="1:13" s="25" customFormat="1" ht="33.75" customHeight="1">
      <c r="A80" s="80">
        <v>572</v>
      </c>
      <c r="B80" s="40">
        <v>6137082</v>
      </c>
      <c r="C80" s="42" t="s">
        <v>198</v>
      </c>
      <c r="D80" s="33" t="s">
        <v>199</v>
      </c>
      <c r="E80" s="33" t="s">
        <v>200</v>
      </c>
      <c r="F80" s="33" t="s">
        <v>58</v>
      </c>
      <c r="G80" s="34" t="s">
        <v>34</v>
      </c>
      <c r="H80" s="56"/>
      <c r="I80" s="29">
        <v>174.4</v>
      </c>
      <c r="J80" s="35">
        <v>158.72</v>
      </c>
      <c r="K80" s="36">
        <f t="shared" si="2"/>
        <v>0</v>
      </c>
      <c r="L80" s="57">
        <f t="shared" si="3"/>
        <v>0</v>
      </c>
      <c r="M80" s="37">
        <v>2</v>
      </c>
    </row>
    <row r="81" spans="1:13" s="25" customFormat="1" ht="33.75" customHeight="1">
      <c r="A81" s="80">
        <v>575</v>
      </c>
      <c r="B81" s="40">
        <v>6137510</v>
      </c>
      <c r="C81" s="41" t="s">
        <v>201</v>
      </c>
      <c r="D81" s="38" t="s">
        <v>202</v>
      </c>
      <c r="E81" s="38" t="s">
        <v>203</v>
      </c>
      <c r="F81" s="38" t="s">
        <v>204</v>
      </c>
      <c r="G81" s="34" t="s">
        <v>34</v>
      </c>
      <c r="H81" s="56"/>
      <c r="I81" s="29">
        <v>285.1</v>
      </c>
      <c r="J81" s="35">
        <v>267.68</v>
      </c>
      <c r="K81" s="36">
        <f t="shared" si="2"/>
        <v>0</v>
      </c>
      <c r="L81" s="57">
        <f t="shared" si="3"/>
        <v>0</v>
      </c>
      <c r="M81" s="37">
        <v>3</v>
      </c>
    </row>
    <row r="82" spans="1:13" s="25" customFormat="1" ht="33.75" customHeight="1">
      <c r="A82" s="80">
        <v>577</v>
      </c>
      <c r="B82" s="40">
        <v>1149080</v>
      </c>
      <c r="C82" s="41" t="s">
        <v>205</v>
      </c>
      <c r="D82" s="38" t="s">
        <v>35</v>
      </c>
      <c r="E82" s="38" t="s">
        <v>206</v>
      </c>
      <c r="F82" s="38" t="s">
        <v>207</v>
      </c>
      <c r="G82" s="34" t="s">
        <v>34</v>
      </c>
      <c r="H82" s="56"/>
      <c r="I82" s="29">
        <v>247.9</v>
      </c>
      <c r="J82" s="35">
        <v>242.77</v>
      </c>
      <c r="K82" s="36">
        <f t="shared" si="2"/>
        <v>0</v>
      </c>
      <c r="L82" s="57">
        <f t="shared" si="3"/>
        <v>0</v>
      </c>
      <c r="M82" s="37">
        <v>2</v>
      </c>
    </row>
    <row r="83" spans="1:13" s="25" customFormat="1" ht="33.75" customHeight="1">
      <c r="A83" s="80">
        <v>578</v>
      </c>
      <c r="B83" s="40">
        <v>1149081</v>
      </c>
      <c r="C83" s="41" t="s">
        <v>205</v>
      </c>
      <c r="D83" s="38" t="s">
        <v>35</v>
      </c>
      <c r="E83" s="38" t="s">
        <v>208</v>
      </c>
      <c r="F83" s="38" t="s">
        <v>207</v>
      </c>
      <c r="G83" s="34" t="s">
        <v>34</v>
      </c>
      <c r="H83" s="56"/>
      <c r="I83" s="29">
        <v>2117.5</v>
      </c>
      <c r="J83" s="35">
        <v>2073.68</v>
      </c>
      <c r="K83" s="36">
        <f t="shared" si="2"/>
        <v>0</v>
      </c>
      <c r="L83" s="57">
        <f t="shared" si="3"/>
        <v>0</v>
      </c>
      <c r="M83" s="37">
        <v>2</v>
      </c>
    </row>
    <row r="84" spans="1:13" s="25" customFormat="1" ht="33.75" customHeight="1">
      <c r="A84" s="80">
        <v>579</v>
      </c>
      <c r="B84" s="40">
        <v>1135240</v>
      </c>
      <c r="C84" s="42" t="s">
        <v>209</v>
      </c>
      <c r="D84" s="33" t="s">
        <v>36</v>
      </c>
      <c r="E84" s="33" t="s">
        <v>210</v>
      </c>
      <c r="F84" s="33" t="s">
        <v>58</v>
      </c>
      <c r="G84" s="34" t="s">
        <v>34</v>
      </c>
      <c r="H84" s="56"/>
      <c r="I84" s="29">
        <v>162.2</v>
      </c>
      <c r="J84" s="35">
        <v>190.74</v>
      </c>
      <c r="K84" s="36">
        <f t="shared" si="2"/>
        <v>0</v>
      </c>
      <c r="L84" s="57">
        <f t="shared" si="3"/>
        <v>0</v>
      </c>
      <c r="M84" s="37">
        <v>3</v>
      </c>
    </row>
    <row r="85" spans="1:13" s="25" customFormat="1" ht="33.75" customHeight="1">
      <c r="A85" s="80">
        <v>595</v>
      </c>
      <c r="B85" s="40">
        <v>1139025</v>
      </c>
      <c r="C85" s="41" t="s">
        <v>211</v>
      </c>
      <c r="D85" s="38" t="s">
        <v>36</v>
      </c>
      <c r="E85" s="38" t="s">
        <v>40</v>
      </c>
      <c r="F85" s="38" t="s">
        <v>42</v>
      </c>
      <c r="G85" s="34" t="s">
        <v>34</v>
      </c>
      <c r="H85" s="56"/>
      <c r="I85" s="29">
        <v>1440</v>
      </c>
      <c r="J85" s="35">
        <v>1331.7</v>
      </c>
      <c r="K85" s="36">
        <f t="shared" si="2"/>
        <v>0</v>
      </c>
      <c r="L85" s="57">
        <f t="shared" si="3"/>
        <v>0</v>
      </c>
      <c r="M85" s="37">
        <v>4</v>
      </c>
    </row>
    <row r="86" spans="1:13" s="25" customFormat="1" ht="33.75" customHeight="1">
      <c r="A86" s="80">
        <v>596</v>
      </c>
      <c r="B86" s="40">
        <v>1139026</v>
      </c>
      <c r="C86" s="41" t="s">
        <v>211</v>
      </c>
      <c r="D86" s="38" t="s">
        <v>36</v>
      </c>
      <c r="E86" s="38" t="s">
        <v>39</v>
      </c>
      <c r="F86" s="38" t="s">
        <v>42</v>
      </c>
      <c r="G86" s="34" t="s">
        <v>34</v>
      </c>
      <c r="H86" s="56"/>
      <c r="I86" s="29">
        <v>1693.8</v>
      </c>
      <c r="J86" s="35">
        <v>1641.12</v>
      </c>
      <c r="K86" s="36">
        <f t="shared" si="2"/>
        <v>0</v>
      </c>
      <c r="L86" s="57">
        <f t="shared" si="3"/>
        <v>0</v>
      </c>
      <c r="M86" s="37">
        <v>4</v>
      </c>
    </row>
    <row r="87" spans="1:13" s="25" customFormat="1" ht="33.75" customHeight="1">
      <c r="A87" s="80">
        <v>626</v>
      </c>
      <c r="B87" s="40" t="s">
        <v>212</v>
      </c>
      <c r="C87" s="48" t="s">
        <v>213</v>
      </c>
      <c r="D87" s="33" t="s">
        <v>214</v>
      </c>
      <c r="E87" s="33" t="s">
        <v>215</v>
      </c>
      <c r="F87" s="33" t="s">
        <v>216</v>
      </c>
      <c r="G87" s="34" t="s">
        <v>34</v>
      </c>
      <c r="H87" s="56"/>
      <c r="I87" s="29">
        <v>22973.9</v>
      </c>
      <c r="J87" s="35">
        <v>22082.7</v>
      </c>
      <c r="K87" s="36">
        <f t="shared" si="2"/>
        <v>0</v>
      </c>
      <c r="L87" s="57">
        <f t="shared" si="3"/>
        <v>0</v>
      </c>
      <c r="M87" s="37">
        <v>2</v>
      </c>
    </row>
    <row r="88" spans="1:13" s="25" customFormat="1" ht="33.75" customHeight="1">
      <c r="A88" s="80">
        <v>627</v>
      </c>
      <c r="B88" s="40" t="s">
        <v>217</v>
      </c>
      <c r="C88" s="48" t="s">
        <v>213</v>
      </c>
      <c r="D88" s="33" t="s">
        <v>214</v>
      </c>
      <c r="E88" s="33" t="s">
        <v>218</v>
      </c>
      <c r="F88" s="33" t="s">
        <v>216</v>
      </c>
      <c r="G88" s="34" t="s">
        <v>34</v>
      </c>
      <c r="H88" s="56"/>
      <c r="I88" s="29">
        <v>17403.4</v>
      </c>
      <c r="J88" s="35">
        <v>16729.02</v>
      </c>
      <c r="K88" s="36">
        <f t="shared" si="2"/>
        <v>0</v>
      </c>
      <c r="L88" s="57">
        <f t="shared" si="3"/>
        <v>0</v>
      </c>
      <c r="M88" s="37">
        <v>2</v>
      </c>
    </row>
    <row r="89" spans="1:13" ht="24">
      <c r="A89" s="80">
        <v>628</v>
      </c>
      <c r="B89" s="40" t="s">
        <v>219</v>
      </c>
      <c r="C89" s="48" t="s">
        <v>213</v>
      </c>
      <c r="D89" s="33" t="s">
        <v>214</v>
      </c>
      <c r="E89" s="33" t="s">
        <v>220</v>
      </c>
      <c r="F89" s="33" t="s">
        <v>216</v>
      </c>
      <c r="G89" s="34" t="s">
        <v>34</v>
      </c>
      <c r="H89" s="56"/>
      <c r="I89" s="29">
        <v>8701.8</v>
      </c>
      <c r="J89" s="35">
        <v>8363.9</v>
      </c>
      <c r="K89" s="36">
        <f>H89*I89</f>
        <v>0</v>
      </c>
      <c r="L89" s="57">
        <f>H89*J89</f>
        <v>0</v>
      </c>
      <c r="M89" s="37">
        <v>2</v>
      </c>
    </row>
    <row r="90" spans="1:13" ht="24">
      <c r="A90" s="80">
        <v>632</v>
      </c>
      <c r="B90" s="40">
        <v>1045081</v>
      </c>
      <c r="C90" s="42" t="s">
        <v>221</v>
      </c>
      <c r="D90" s="33" t="s">
        <v>35</v>
      </c>
      <c r="E90" s="33" t="s">
        <v>222</v>
      </c>
      <c r="F90" s="33" t="s">
        <v>223</v>
      </c>
      <c r="G90" s="34" t="s">
        <v>34</v>
      </c>
      <c r="H90" s="56"/>
      <c r="I90" s="29">
        <v>3853.6</v>
      </c>
      <c r="J90" s="35">
        <v>3773.83</v>
      </c>
      <c r="K90" s="36">
        <f aca="true" t="shared" si="4" ref="K90:K130">H90*I90</f>
        <v>0</v>
      </c>
      <c r="L90" s="57">
        <f aca="true" t="shared" si="5" ref="L90:L130">H90*J90</f>
        <v>0</v>
      </c>
      <c r="M90" s="37">
        <v>2</v>
      </c>
    </row>
    <row r="91" spans="1:13" ht="24">
      <c r="A91" s="79">
        <v>633</v>
      </c>
      <c r="B91" s="40">
        <v>7045080</v>
      </c>
      <c r="C91" s="42" t="s">
        <v>221</v>
      </c>
      <c r="D91" s="33" t="s">
        <v>224</v>
      </c>
      <c r="E91" s="33" t="s">
        <v>225</v>
      </c>
      <c r="F91" s="33" t="s">
        <v>223</v>
      </c>
      <c r="G91" s="34" t="s">
        <v>34</v>
      </c>
      <c r="H91" s="56"/>
      <c r="I91" s="29">
        <v>3904.1</v>
      </c>
      <c r="J91" s="35">
        <v>3823.3</v>
      </c>
      <c r="K91" s="36">
        <f t="shared" si="4"/>
        <v>0</v>
      </c>
      <c r="L91" s="57">
        <f t="shared" si="5"/>
        <v>0</v>
      </c>
      <c r="M91" s="37">
        <v>2</v>
      </c>
    </row>
    <row r="92" spans="1:13" ht="24">
      <c r="A92" s="80">
        <v>634</v>
      </c>
      <c r="B92" s="40">
        <v>1047143</v>
      </c>
      <c r="C92" s="42" t="s">
        <v>226</v>
      </c>
      <c r="D92" s="33" t="s">
        <v>35</v>
      </c>
      <c r="E92" s="33" t="s">
        <v>227</v>
      </c>
      <c r="F92" s="33" t="s">
        <v>58</v>
      </c>
      <c r="G92" s="34" t="s">
        <v>34</v>
      </c>
      <c r="H92" s="56"/>
      <c r="I92" s="31">
        <v>394.9</v>
      </c>
      <c r="J92" s="35">
        <v>358.61</v>
      </c>
      <c r="K92" s="36">
        <f t="shared" si="4"/>
        <v>0</v>
      </c>
      <c r="L92" s="57">
        <f t="shared" si="5"/>
        <v>0</v>
      </c>
      <c r="M92" s="37">
        <v>3</v>
      </c>
    </row>
    <row r="93" spans="1:13" ht="24">
      <c r="A93" s="79">
        <v>635</v>
      </c>
      <c r="B93" s="32">
        <v>1047180</v>
      </c>
      <c r="C93" s="46" t="s">
        <v>228</v>
      </c>
      <c r="D93" s="46" t="s">
        <v>35</v>
      </c>
      <c r="E93" s="46" t="s">
        <v>229</v>
      </c>
      <c r="F93" s="46" t="s">
        <v>230</v>
      </c>
      <c r="G93" s="34" t="s">
        <v>34</v>
      </c>
      <c r="H93" s="56"/>
      <c r="I93" s="29">
        <v>421.6</v>
      </c>
      <c r="J93" s="35">
        <v>419.53</v>
      </c>
      <c r="K93" s="36">
        <f t="shared" si="4"/>
        <v>0</v>
      </c>
      <c r="L93" s="57">
        <f t="shared" si="5"/>
        <v>0</v>
      </c>
      <c r="M93" s="37">
        <v>1</v>
      </c>
    </row>
    <row r="94" spans="1:13" ht="36">
      <c r="A94" s="80">
        <v>644</v>
      </c>
      <c r="B94" s="40" t="s">
        <v>231</v>
      </c>
      <c r="C94" s="41" t="s">
        <v>232</v>
      </c>
      <c r="D94" s="38" t="s">
        <v>233</v>
      </c>
      <c r="E94" s="38" t="s">
        <v>234</v>
      </c>
      <c r="F94" s="38" t="s">
        <v>235</v>
      </c>
      <c r="G94" s="34" t="s">
        <v>34</v>
      </c>
      <c r="H94" s="56"/>
      <c r="I94" s="29">
        <v>34776.2</v>
      </c>
      <c r="J94" s="35">
        <v>34723.93</v>
      </c>
      <c r="K94" s="36">
        <f t="shared" si="4"/>
        <v>0</v>
      </c>
      <c r="L94" s="57">
        <f t="shared" si="5"/>
        <v>0</v>
      </c>
      <c r="M94" s="37">
        <v>2</v>
      </c>
    </row>
    <row r="95" spans="1:13" ht="24">
      <c r="A95" s="80">
        <v>649</v>
      </c>
      <c r="B95" s="40">
        <v>3021001</v>
      </c>
      <c r="C95" s="42" t="s">
        <v>236</v>
      </c>
      <c r="D95" s="33" t="s">
        <v>237</v>
      </c>
      <c r="E95" s="33" t="s">
        <v>238</v>
      </c>
      <c r="F95" s="33" t="s">
        <v>239</v>
      </c>
      <c r="G95" s="34" t="s">
        <v>34</v>
      </c>
      <c r="H95" s="56"/>
      <c r="I95" s="29">
        <v>130.9</v>
      </c>
      <c r="J95" s="35">
        <v>124.08</v>
      </c>
      <c r="K95" s="36">
        <f t="shared" si="4"/>
        <v>0</v>
      </c>
      <c r="L95" s="57">
        <f t="shared" si="5"/>
        <v>0</v>
      </c>
      <c r="M95" s="37">
        <v>3</v>
      </c>
    </row>
    <row r="96" spans="1:13" ht="24">
      <c r="A96" s="80">
        <v>650</v>
      </c>
      <c r="B96" s="40">
        <v>1021007</v>
      </c>
      <c r="C96" s="42" t="s">
        <v>240</v>
      </c>
      <c r="D96" s="33" t="s">
        <v>241</v>
      </c>
      <c r="E96" s="33" t="s">
        <v>242</v>
      </c>
      <c r="F96" s="33" t="s">
        <v>239</v>
      </c>
      <c r="G96" s="34" t="s">
        <v>34</v>
      </c>
      <c r="H96" s="56"/>
      <c r="I96" s="29">
        <v>254.9</v>
      </c>
      <c r="J96" s="35">
        <v>241.62</v>
      </c>
      <c r="K96" s="36">
        <f t="shared" si="4"/>
        <v>0</v>
      </c>
      <c r="L96" s="57">
        <f t="shared" si="5"/>
        <v>0</v>
      </c>
      <c r="M96" s="37">
        <v>3</v>
      </c>
    </row>
    <row r="97" spans="1:13" ht="24">
      <c r="A97" s="80">
        <v>652</v>
      </c>
      <c r="B97" s="40">
        <v>1021145</v>
      </c>
      <c r="C97" s="42" t="s">
        <v>243</v>
      </c>
      <c r="D97" s="33" t="s">
        <v>47</v>
      </c>
      <c r="E97" s="33" t="s">
        <v>48</v>
      </c>
      <c r="F97" s="33" t="s">
        <v>244</v>
      </c>
      <c r="G97" s="34" t="s">
        <v>34</v>
      </c>
      <c r="H97" s="56"/>
      <c r="I97" s="29">
        <v>93.9</v>
      </c>
      <c r="J97" s="35">
        <v>85.46</v>
      </c>
      <c r="K97" s="36">
        <f t="shared" si="4"/>
        <v>0</v>
      </c>
      <c r="L97" s="57">
        <f t="shared" si="5"/>
        <v>0</v>
      </c>
      <c r="M97" s="37">
        <v>3</v>
      </c>
    </row>
    <row r="98" spans="1:13" ht="24">
      <c r="A98" s="80">
        <v>656</v>
      </c>
      <c r="B98" s="40">
        <v>1021560</v>
      </c>
      <c r="C98" s="41" t="s">
        <v>245</v>
      </c>
      <c r="D98" s="38" t="s">
        <v>36</v>
      </c>
      <c r="E98" s="38" t="s">
        <v>246</v>
      </c>
      <c r="F98" s="38" t="s">
        <v>247</v>
      </c>
      <c r="G98" s="34" t="s">
        <v>34</v>
      </c>
      <c r="H98" s="56"/>
      <c r="I98" s="31">
        <v>527.7</v>
      </c>
      <c r="J98" s="35">
        <v>507.38</v>
      </c>
      <c r="K98" s="36">
        <f t="shared" si="4"/>
        <v>0</v>
      </c>
      <c r="L98" s="57">
        <f t="shared" si="5"/>
        <v>0</v>
      </c>
      <c r="M98" s="37">
        <v>3</v>
      </c>
    </row>
    <row r="99" spans="1:13" ht="24">
      <c r="A99" s="80">
        <v>658</v>
      </c>
      <c r="B99" s="40">
        <v>1021566</v>
      </c>
      <c r="C99" s="41" t="s">
        <v>248</v>
      </c>
      <c r="D99" s="38" t="s">
        <v>36</v>
      </c>
      <c r="E99" s="38" t="s">
        <v>249</v>
      </c>
      <c r="F99" s="38" t="s">
        <v>247</v>
      </c>
      <c r="G99" s="34" t="s">
        <v>34</v>
      </c>
      <c r="H99" s="56"/>
      <c r="I99" s="31">
        <v>351.8</v>
      </c>
      <c r="J99" s="35">
        <v>338.25</v>
      </c>
      <c r="K99" s="36">
        <f t="shared" si="4"/>
        <v>0</v>
      </c>
      <c r="L99" s="57">
        <f t="shared" si="5"/>
        <v>0</v>
      </c>
      <c r="M99" s="37">
        <v>3</v>
      </c>
    </row>
    <row r="100" spans="1:13" ht="24">
      <c r="A100" s="80">
        <v>684</v>
      </c>
      <c r="B100" s="40">
        <v>1321870</v>
      </c>
      <c r="C100" s="42" t="s">
        <v>250</v>
      </c>
      <c r="D100" s="33" t="s">
        <v>47</v>
      </c>
      <c r="E100" s="33" t="s">
        <v>48</v>
      </c>
      <c r="F100" s="33" t="s">
        <v>58</v>
      </c>
      <c r="G100" s="34" t="s">
        <v>34</v>
      </c>
      <c r="H100" s="56"/>
      <c r="I100" s="29">
        <v>146.1</v>
      </c>
      <c r="J100" s="35">
        <v>132.97</v>
      </c>
      <c r="K100" s="36">
        <f t="shared" si="4"/>
        <v>0</v>
      </c>
      <c r="L100" s="57">
        <f t="shared" si="5"/>
        <v>0</v>
      </c>
      <c r="M100" s="37">
        <v>3</v>
      </c>
    </row>
    <row r="101" spans="1:13" ht="24">
      <c r="A101" s="80">
        <v>685</v>
      </c>
      <c r="B101" s="40">
        <v>1321872</v>
      </c>
      <c r="C101" s="42" t="s">
        <v>250</v>
      </c>
      <c r="D101" s="33" t="s">
        <v>47</v>
      </c>
      <c r="E101" s="33" t="s">
        <v>49</v>
      </c>
      <c r="F101" s="33" t="s">
        <v>58</v>
      </c>
      <c r="G101" s="34" t="s">
        <v>34</v>
      </c>
      <c r="H101" s="56"/>
      <c r="I101" s="29">
        <v>245.2</v>
      </c>
      <c r="J101" s="35">
        <v>222.1</v>
      </c>
      <c r="K101" s="36">
        <f t="shared" si="4"/>
        <v>0</v>
      </c>
      <c r="L101" s="57">
        <f t="shared" si="5"/>
        <v>0</v>
      </c>
      <c r="M101" s="37">
        <v>3</v>
      </c>
    </row>
    <row r="102" spans="1:13" ht="48">
      <c r="A102" s="80">
        <v>701</v>
      </c>
      <c r="B102" s="40">
        <v>1026211</v>
      </c>
      <c r="C102" s="42" t="s">
        <v>251</v>
      </c>
      <c r="D102" s="33" t="s">
        <v>35</v>
      </c>
      <c r="E102" s="33" t="s">
        <v>252</v>
      </c>
      <c r="F102" s="38" t="s">
        <v>176</v>
      </c>
      <c r="G102" s="34" t="s">
        <v>34</v>
      </c>
      <c r="H102" s="56"/>
      <c r="I102" s="29">
        <v>168.8</v>
      </c>
      <c r="J102" s="35">
        <v>153.12</v>
      </c>
      <c r="K102" s="36">
        <f t="shared" si="4"/>
        <v>0</v>
      </c>
      <c r="L102" s="57">
        <f t="shared" si="5"/>
        <v>0</v>
      </c>
      <c r="M102" s="37">
        <v>3</v>
      </c>
    </row>
    <row r="103" spans="1:13" ht="48">
      <c r="A103" s="80">
        <v>702</v>
      </c>
      <c r="B103" s="40">
        <v>3026210</v>
      </c>
      <c r="C103" s="42" t="s">
        <v>251</v>
      </c>
      <c r="D103" s="33" t="s">
        <v>111</v>
      </c>
      <c r="E103" s="33" t="s">
        <v>253</v>
      </c>
      <c r="F103" s="38" t="s">
        <v>176</v>
      </c>
      <c r="G103" s="34" t="s">
        <v>34</v>
      </c>
      <c r="H103" s="56"/>
      <c r="I103" s="29">
        <v>155.9</v>
      </c>
      <c r="J103" s="35">
        <v>141.88</v>
      </c>
      <c r="K103" s="36">
        <f t="shared" si="4"/>
        <v>0</v>
      </c>
      <c r="L103" s="57">
        <f t="shared" si="5"/>
        <v>0</v>
      </c>
      <c r="M103" s="37">
        <v>3</v>
      </c>
    </row>
    <row r="104" spans="1:13" ht="48">
      <c r="A104" s="80">
        <v>719</v>
      </c>
      <c r="B104" s="40">
        <v>1325541</v>
      </c>
      <c r="C104" s="41" t="s">
        <v>254</v>
      </c>
      <c r="D104" s="38" t="s">
        <v>36</v>
      </c>
      <c r="E104" s="38" t="s">
        <v>255</v>
      </c>
      <c r="F104" s="38" t="s">
        <v>256</v>
      </c>
      <c r="G104" s="34" t="s">
        <v>34</v>
      </c>
      <c r="H104" s="56"/>
      <c r="I104" s="31">
        <v>191.3</v>
      </c>
      <c r="J104" s="35">
        <v>185.43</v>
      </c>
      <c r="K104" s="36">
        <f t="shared" si="4"/>
        <v>0</v>
      </c>
      <c r="L104" s="57">
        <f t="shared" si="5"/>
        <v>0</v>
      </c>
      <c r="M104" s="37">
        <v>3</v>
      </c>
    </row>
    <row r="105" spans="1:13" ht="24">
      <c r="A105" s="79">
        <v>734</v>
      </c>
      <c r="B105" s="32">
        <v>1329350</v>
      </c>
      <c r="C105" s="38" t="s">
        <v>257</v>
      </c>
      <c r="D105" s="38" t="s">
        <v>36</v>
      </c>
      <c r="E105" s="38" t="s">
        <v>258</v>
      </c>
      <c r="F105" s="38" t="s">
        <v>105</v>
      </c>
      <c r="G105" s="34" t="s">
        <v>34</v>
      </c>
      <c r="H105" s="56"/>
      <c r="I105" s="29">
        <v>235.2</v>
      </c>
      <c r="J105" s="35">
        <v>234.05</v>
      </c>
      <c r="K105" s="36">
        <f t="shared" si="4"/>
        <v>0</v>
      </c>
      <c r="L105" s="57">
        <f t="shared" si="5"/>
        <v>0</v>
      </c>
      <c r="M105" s="37">
        <v>1</v>
      </c>
    </row>
    <row r="106" spans="1:13" ht="24">
      <c r="A106" s="80">
        <v>750</v>
      </c>
      <c r="B106" s="40">
        <v>1132181</v>
      </c>
      <c r="C106" s="45" t="s">
        <v>259</v>
      </c>
      <c r="D106" s="46" t="s">
        <v>36</v>
      </c>
      <c r="E106" s="46" t="s">
        <v>260</v>
      </c>
      <c r="F106" s="46" t="s">
        <v>261</v>
      </c>
      <c r="G106" s="34" t="s">
        <v>34</v>
      </c>
      <c r="H106" s="56"/>
      <c r="I106" s="29">
        <v>424.6</v>
      </c>
      <c r="J106" s="35">
        <v>411.56</v>
      </c>
      <c r="K106" s="36">
        <f t="shared" si="4"/>
        <v>0</v>
      </c>
      <c r="L106" s="57">
        <f t="shared" si="5"/>
        <v>0</v>
      </c>
      <c r="M106" s="37">
        <v>3</v>
      </c>
    </row>
    <row r="107" spans="1:13" ht="24">
      <c r="A107" s="80">
        <v>754</v>
      </c>
      <c r="B107" s="40">
        <v>1329375</v>
      </c>
      <c r="C107" s="41" t="s">
        <v>262</v>
      </c>
      <c r="D107" s="38" t="s">
        <v>36</v>
      </c>
      <c r="E107" s="38" t="s">
        <v>263</v>
      </c>
      <c r="F107" s="38" t="s">
        <v>264</v>
      </c>
      <c r="G107" s="34" t="s">
        <v>34</v>
      </c>
      <c r="H107" s="56"/>
      <c r="I107" s="29">
        <v>414.3</v>
      </c>
      <c r="J107" s="35">
        <v>397.87</v>
      </c>
      <c r="K107" s="36">
        <f t="shared" si="4"/>
        <v>0</v>
      </c>
      <c r="L107" s="57">
        <f t="shared" si="5"/>
        <v>0</v>
      </c>
      <c r="M107" s="37">
        <v>3</v>
      </c>
    </row>
    <row r="108" spans="1:13" ht="24">
      <c r="A108" s="80">
        <v>755</v>
      </c>
      <c r="B108" s="40">
        <v>1329376</v>
      </c>
      <c r="C108" s="41" t="s">
        <v>262</v>
      </c>
      <c r="D108" s="38" t="s">
        <v>36</v>
      </c>
      <c r="E108" s="38" t="s">
        <v>200</v>
      </c>
      <c r="F108" s="38" t="s">
        <v>264</v>
      </c>
      <c r="G108" s="34" t="s">
        <v>34</v>
      </c>
      <c r="H108" s="56"/>
      <c r="I108" s="29">
        <v>690.9</v>
      </c>
      <c r="J108" s="35">
        <v>664.34</v>
      </c>
      <c r="K108" s="36">
        <f t="shared" si="4"/>
        <v>0</v>
      </c>
      <c r="L108" s="57">
        <f t="shared" si="5"/>
        <v>0</v>
      </c>
      <c r="M108" s="37">
        <v>3</v>
      </c>
    </row>
    <row r="109" spans="1:13" ht="24">
      <c r="A109" s="80">
        <v>758</v>
      </c>
      <c r="B109" s="40">
        <v>1329505</v>
      </c>
      <c r="C109" s="41" t="s">
        <v>265</v>
      </c>
      <c r="D109" s="38" t="s">
        <v>36</v>
      </c>
      <c r="E109" s="38" t="s">
        <v>266</v>
      </c>
      <c r="F109" s="38" t="s">
        <v>267</v>
      </c>
      <c r="G109" s="34" t="s">
        <v>34</v>
      </c>
      <c r="H109" s="56"/>
      <c r="I109" s="29">
        <v>483.6</v>
      </c>
      <c r="J109" s="35">
        <v>440.12</v>
      </c>
      <c r="K109" s="36">
        <f t="shared" si="4"/>
        <v>0</v>
      </c>
      <c r="L109" s="57">
        <f t="shared" si="5"/>
        <v>0</v>
      </c>
      <c r="M109" s="37">
        <v>2</v>
      </c>
    </row>
    <row r="110" spans="1:13" ht="24">
      <c r="A110" s="80">
        <v>759</v>
      </c>
      <c r="B110" s="40">
        <v>1329506</v>
      </c>
      <c r="C110" s="41" t="s">
        <v>265</v>
      </c>
      <c r="D110" s="38" t="s">
        <v>36</v>
      </c>
      <c r="E110" s="38" t="s">
        <v>268</v>
      </c>
      <c r="F110" s="38" t="s">
        <v>267</v>
      </c>
      <c r="G110" s="34" t="s">
        <v>34</v>
      </c>
      <c r="H110" s="56"/>
      <c r="I110" s="29">
        <v>290</v>
      </c>
      <c r="J110" s="35">
        <v>263.93</v>
      </c>
      <c r="K110" s="36">
        <f t="shared" si="4"/>
        <v>0</v>
      </c>
      <c r="L110" s="57">
        <f t="shared" si="5"/>
        <v>0</v>
      </c>
      <c r="M110" s="37">
        <v>2</v>
      </c>
    </row>
    <row r="111" spans="1:13" ht="24">
      <c r="A111" s="80">
        <v>769</v>
      </c>
      <c r="B111" s="40">
        <v>1132300</v>
      </c>
      <c r="C111" s="41" t="s">
        <v>269</v>
      </c>
      <c r="D111" s="38" t="s">
        <v>270</v>
      </c>
      <c r="E111" s="38" t="s">
        <v>271</v>
      </c>
      <c r="F111" s="38" t="s">
        <v>58</v>
      </c>
      <c r="G111" s="34" t="s">
        <v>34</v>
      </c>
      <c r="H111" s="56"/>
      <c r="I111" s="29">
        <v>303.1</v>
      </c>
      <c r="J111" s="35">
        <v>275.25</v>
      </c>
      <c r="K111" s="36">
        <f t="shared" si="4"/>
        <v>0</v>
      </c>
      <c r="L111" s="57">
        <f t="shared" si="5"/>
        <v>0</v>
      </c>
      <c r="M111" s="37">
        <v>3</v>
      </c>
    </row>
    <row r="112" spans="1:13" ht="24">
      <c r="A112" s="80">
        <v>770</v>
      </c>
      <c r="B112" s="40">
        <v>1132320</v>
      </c>
      <c r="C112" s="41" t="s">
        <v>272</v>
      </c>
      <c r="D112" s="38" t="s">
        <v>270</v>
      </c>
      <c r="E112" s="38" t="s">
        <v>271</v>
      </c>
      <c r="F112" s="38" t="s">
        <v>33</v>
      </c>
      <c r="G112" s="34" t="s">
        <v>34</v>
      </c>
      <c r="H112" s="56"/>
      <c r="I112" s="29">
        <v>303.1</v>
      </c>
      <c r="J112" s="35">
        <v>291.61</v>
      </c>
      <c r="K112" s="36">
        <f t="shared" si="4"/>
        <v>0</v>
      </c>
      <c r="L112" s="57">
        <f t="shared" si="5"/>
        <v>0</v>
      </c>
      <c r="M112" s="37">
        <v>3</v>
      </c>
    </row>
    <row r="113" spans="1:13" ht="36">
      <c r="A113" s="79">
        <v>803</v>
      </c>
      <c r="B113" s="32">
        <v>1039284</v>
      </c>
      <c r="C113" s="33" t="s">
        <v>273</v>
      </c>
      <c r="D113" s="33" t="s">
        <v>47</v>
      </c>
      <c r="E113" s="33" t="s">
        <v>66</v>
      </c>
      <c r="F113" s="33" t="s">
        <v>274</v>
      </c>
      <c r="G113" s="34" t="s">
        <v>34</v>
      </c>
      <c r="H113" s="56"/>
      <c r="I113" s="29">
        <v>2074.2</v>
      </c>
      <c r="J113" s="35">
        <v>1967.31</v>
      </c>
      <c r="K113" s="36">
        <f t="shared" si="4"/>
        <v>0</v>
      </c>
      <c r="L113" s="57">
        <f t="shared" si="5"/>
        <v>0</v>
      </c>
      <c r="M113" s="37">
        <v>1</v>
      </c>
    </row>
    <row r="114" spans="1:13" ht="24">
      <c r="A114" s="80">
        <v>812</v>
      </c>
      <c r="B114" s="40">
        <v>1039001</v>
      </c>
      <c r="C114" s="43" t="s">
        <v>275</v>
      </c>
      <c r="D114" s="44" t="s">
        <v>36</v>
      </c>
      <c r="E114" s="44" t="s">
        <v>39</v>
      </c>
      <c r="F114" s="44" t="s">
        <v>137</v>
      </c>
      <c r="G114" s="34" t="s">
        <v>34</v>
      </c>
      <c r="H114" s="56"/>
      <c r="I114" s="29">
        <v>219.4</v>
      </c>
      <c r="J114" s="35">
        <v>210.49</v>
      </c>
      <c r="K114" s="36">
        <f t="shared" si="4"/>
        <v>0</v>
      </c>
      <c r="L114" s="57">
        <f t="shared" si="5"/>
        <v>0</v>
      </c>
      <c r="M114" s="37">
        <v>2</v>
      </c>
    </row>
    <row r="115" spans="1:13" ht="24">
      <c r="A115" s="80">
        <v>823</v>
      </c>
      <c r="B115" s="40">
        <v>1039332</v>
      </c>
      <c r="C115" s="45" t="s">
        <v>276</v>
      </c>
      <c r="D115" s="46" t="s">
        <v>36</v>
      </c>
      <c r="E115" s="46" t="s">
        <v>142</v>
      </c>
      <c r="F115" s="46" t="s">
        <v>277</v>
      </c>
      <c r="G115" s="34" t="s">
        <v>34</v>
      </c>
      <c r="H115" s="56"/>
      <c r="I115" s="29">
        <v>1108</v>
      </c>
      <c r="J115" s="35">
        <v>1064.65</v>
      </c>
      <c r="K115" s="36">
        <f t="shared" si="4"/>
        <v>0</v>
      </c>
      <c r="L115" s="57">
        <f t="shared" si="5"/>
        <v>0</v>
      </c>
      <c r="M115" s="37">
        <v>2</v>
      </c>
    </row>
    <row r="116" spans="1:13" ht="24">
      <c r="A116" s="80">
        <v>832</v>
      </c>
      <c r="B116" s="40">
        <v>1039405</v>
      </c>
      <c r="C116" s="45" t="s">
        <v>278</v>
      </c>
      <c r="D116" s="46" t="s">
        <v>36</v>
      </c>
      <c r="E116" s="46" t="s">
        <v>149</v>
      </c>
      <c r="F116" s="46" t="s">
        <v>279</v>
      </c>
      <c r="G116" s="34" t="s">
        <v>34</v>
      </c>
      <c r="H116" s="56"/>
      <c r="I116" s="29">
        <v>1644</v>
      </c>
      <c r="J116" s="35">
        <v>1593.53</v>
      </c>
      <c r="K116" s="36">
        <f t="shared" si="4"/>
        <v>0</v>
      </c>
      <c r="L116" s="57">
        <f t="shared" si="5"/>
        <v>0</v>
      </c>
      <c r="M116" s="37">
        <v>2</v>
      </c>
    </row>
    <row r="117" spans="1:13" ht="24">
      <c r="A117" s="79">
        <v>833</v>
      </c>
      <c r="B117" s="32">
        <v>1039377</v>
      </c>
      <c r="C117" s="46" t="s">
        <v>280</v>
      </c>
      <c r="D117" s="46" t="s">
        <v>36</v>
      </c>
      <c r="E117" s="46" t="s">
        <v>149</v>
      </c>
      <c r="F117" s="46" t="s">
        <v>281</v>
      </c>
      <c r="G117" s="34" t="s">
        <v>34</v>
      </c>
      <c r="H117" s="56"/>
      <c r="I117" s="29">
        <v>1644</v>
      </c>
      <c r="J117" s="35">
        <v>1635.78</v>
      </c>
      <c r="K117" s="36">
        <f t="shared" si="4"/>
        <v>0</v>
      </c>
      <c r="L117" s="57">
        <f t="shared" si="5"/>
        <v>0</v>
      </c>
      <c r="M117" s="37">
        <v>1</v>
      </c>
    </row>
    <row r="118" spans="1:13" ht="24">
      <c r="A118" s="80">
        <v>837</v>
      </c>
      <c r="B118" s="40">
        <v>1014260</v>
      </c>
      <c r="C118" s="42" t="s">
        <v>282</v>
      </c>
      <c r="D118" s="33" t="s">
        <v>60</v>
      </c>
      <c r="E118" s="33" t="s">
        <v>283</v>
      </c>
      <c r="F118" s="33" t="s">
        <v>284</v>
      </c>
      <c r="G118" s="34" t="s">
        <v>34</v>
      </c>
      <c r="H118" s="56"/>
      <c r="I118" s="29">
        <v>13610.7</v>
      </c>
      <c r="J118" s="35">
        <v>13054</v>
      </c>
      <c r="K118" s="36">
        <f t="shared" si="4"/>
        <v>0</v>
      </c>
      <c r="L118" s="57">
        <f t="shared" si="5"/>
        <v>0</v>
      </c>
      <c r="M118" s="37">
        <v>2</v>
      </c>
    </row>
    <row r="119" spans="1:13" ht="24">
      <c r="A119" s="80">
        <v>838</v>
      </c>
      <c r="B119" s="40">
        <v>1014261</v>
      </c>
      <c r="C119" s="42" t="s">
        <v>282</v>
      </c>
      <c r="D119" s="33" t="s">
        <v>60</v>
      </c>
      <c r="E119" s="33" t="s">
        <v>285</v>
      </c>
      <c r="F119" s="33" t="s">
        <v>284</v>
      </c>
      <c r="G119" s="34" t="s">
        <v>34</v>
      </c>
      <c r="H119" s="56"/>
      <c r="I119" s="29">
        <v>27202.2</v>
      </c>
      <c r="J119" s="35">
        <v>26035.12</v>
      </c>
      <c r="K119" s="36">
        <f t="shared" si="4"/>
        <v>0</v>
      </c>
      <c r="L119" s="57">
        <f t="shared" si="5"/>
        <v>0</v>
      </c>
      <c r="M119" s="37">
        <v>2</v>
      </c>
    </row>
    <row r="120" spans="1:13" ht="24">
      <c r="A120" s="80">
        <v>844</v>
      </c>
      <c r="B120" s="40">
        <v>1014990</v>
      </c>
      <c r="C120" s="42" t="s">
        <v>286</v>
      </c>
      <c r="D120" s="33" t="s">
        <v>287</v>
      </c>
      <c r="E120" s="33" t="s">
        <v>288</v>
      </c>
      <c r="F120" s="33" t="s">
        <v>284</v>
      </c>
      <c r="G120" s="34" t="s">
        <v>34</v>
      </c>
      <c r="H120" s="56"/>
      <c r="I120" s="29">
        <v>3206.1</v>
      </c>
      <c r="J120" s="35">
        <v>3075.1</v>
      </c>
      <c r="K120" s="36">
        <f t="shared" si="4"/>
        <v>0</v>
      </c>
      <c r="L120" s="57">
        <f t="shared" si="5"/>
        <v>0</v>
      </c>
      <c r="M120" s="37">
        <v>2</v>
      </c>
    </row>
    <row r="121" spans="1:13" ht="24">
      <c r="A121" s="80">
        <v>845</v>
      </c>
      <c r="B121" s="40">
        <v>1014991</v>
      </c>
      <c r="C121" s="42" t="s">
        <v>286</v>
      </c>
      <c r="D121" s="33" t="s">
        <v>287</v>
      </c>
      <c r="E121" s="33" t="s">
        <v>289</v>
      </c>
      <c r="F121" s="33" t="s">
        <v>284</v>
      </c>
      <c r="G121" s="34" t="s">
        <v>34</v>
      </c>
      <c r="H121" s="56"/>
      <c r="I121" s="29">
        <v>12199</v>
      </c>
      <c r="J121" s="35">
        <v>11699.12</v>
      </c>
      <c r="K121" s="36">
        <f t="shared" si="4"/>
        <v>0</v>
      </c>
      <c r="L121" s="57">
        <f t="shared" si="5"/>
        <v>0</v>
      </c>
      <c r="M121" s="37">
        <v>2</v>
      </c>
    </row>
    <row r="122" spans="1:13" ht="24">
      <c r="A122" s="80">
        <v>846</v>
      </c>
      <c r="B122" s="32">
        <v>1014992</v>
      </c>
      <c r="C122" s="42" t="s">
        <v>286</v>
      </c>
      <c r="D122" s="33" t="s">
        <v>287</v>
      </c>
      <c r="E122" s="33" t="s">
        <v>290</v>
      </c>
      <c r="F122" s="33" t="s">
        <v>291</v>
      </c>
      <c r="G122" s="34" t="s">
        <v>34</v>
      </c>
      <c r="H122" s="56"/>
      <c r="I122" s="29">
        <v>7698.9</v>
      </c>
      <c r="J122" s="35">
        <v>6088</v>
      </c>
      <c r="K122" s="36">
        <f t="shared" si="4"/>
        <v>0</v>
      </c>
      <c r="L122" s="57">
        <f t="shared" si="5"/>
        <v>0</v>
      </c>
      <c r="M122" s="37">
        <v>2</v>
      </c>
    </row>
    <row r="123" spans="1:13" ht="24">
      <c r="A123" s="80">
        <v>847</v>
      </c>
      <c r="B123" s="40">
        <v>3014999</v>
      </c>
      <c r="C123" s="42" t="s">
        <v>286</v>
      </c>
      <c r="D123" s="33" t="s">
        <v>292</v>
      </c>
      <c r="E123" s="33" t="s">
        <v>293</v>
      </c>
      <c r="F123" s="33" t="s">
        <v>294</v>
      </c>
      <c r="G123" s="34" t="s">
        <v>34</v>
      </c>
      <c r="H123" s="56"/>
      <c r="I123" s="29">
        <v>13884.6</v>
      </c>
      <c r="J123" s="35">
        <v>13289</v>
      </c>
      <c r="K123" s="36">
        <f t="shared" si="4"/>
        <v>0</v>
      </c>
      <c r="L123" s="57">
        <f t="shared" si="5"/>
        <v>0</v>
      </c>
      <c r="M123" s="37">
        <v>2</v>
      </c>
    </row>
    <row r="124" spans="1:13" ht="24">
      <c r="A124" s="80">
        <v>857</v>
      </c>
      <c r="B124" s="40">
        <v>1034330</v>
      </c>
      <c r="C124" s="42" t="s">
        <v>295</v>
      </c>
      <c r="D124" s="33" t="s">
        <v>35</v>
      </c>
      <c r="E124" s="33" t="s">
        <v>296</v>
      </c>
      <c r="F124" s="33" t="s">
        <v>297</v>
      </c>
      <c r="G124" s="34" t="s">
        <v>34</v>
      </c>
      <c r="H124" s="56"/>
      <c r="I124" s="29">
        <v>754.4</v>
      </c>
      <c r="J124" s="35">
        <v>717.89</v>
      </c>
      <c r="K124" s="36">
        <f t="shared" si="4"/>
        <v>0</v>
      </c>
      <c r="L124" s="57">
        <f t="shared" si="5"/>
        <v>0</v>
      </c>
      <c r="M124" s="37">
        <v>3</v>
      </c>
    </row>
    <row r="125" spans="1:13" ht="24">
      <c r="A125" s="80">
        <v>858</v>
      </c>
      <c r="B125" s="40">
        <v>1034331</v>
      </c>
      <c r="C125" s="42" t="s">
        <v>295</v>
      </c>
      <c r="D125" s="33" t="s">
        <v>35</v>
      </c>
      <c r="E125" s="33" t="s">
        <v>298</v>
      </c>
      <c r="F125" s="33" t="s">
        <v>297</v>
      </c>
      <c r="G125" s="34" t="s">
        <v>34</v>
      </c>
      <c r="H125" s="56"/>
      <c r="I125" s="29">
        <v>1344.7</v>
      </c>
      <c r="J125" s="35">
        <v>1292.18</v>
      </c>
      <c r="K125" s="36">
        <f t="shared" si="4"/>
        <v>0</v>
      </c>
      <c r="L125" s="57">
        <f t="shared" si="5"/>
        <v>0</v>
      </c>
      <c r="M125" s="37">
        <v>2</v>
      </c>
    </row>
    <row r="126" spans="1:13" ht="24">
      <c r="A126" s="79">
        <v>862</v>
      </c>
      <c r="B126" s="32">
        <v>3162325</v>
      </c>
      <c r="C126" s="33" t="s">
        <v>299</v>
      </c>
      <c r="D126" s="33" t="s">
        <v>300</v>
      </c>
      <c r="E126" s="33" t="s">
        <v>301</v>
      </c>
      <c r="F126" s="33" t="s">
        <v>302</v>
      </c>
      <c r="G126" s="34" t="s">
        <v>34</v>
      </c>
      <c r="H126" s="56"/>
      <c r="I126" s="29">
        <v>149.1</v>
      </c>
      <c r="J126" s="35">
        <v>148.88</v>
      </c>
      <c r="K126" s="36">
        <f t="shared" si="4"/>
        <v>0</v>
      </c>
      <c r="L126" s="57">
        <f t="shared" si="5"/>
        <v>0</v>
      </c>
      <c r="M126" s="37">
        <v>1</v>
      </c>
    </row>
    <row r="127" spans="1:13" ht="24">
      <c r="A127" s="80">
        <v>865</v>
      </c>
      <c r="B127" s="40">
        <v>1165122</v>
      </c>
      <c r="C127" s="42" t="s">
        <v>303</v>
      </c>
      <c r="D127" s="33" t="s">
        <v>35</v>
      </c>
      <c r="E127" s="33" t="s">
        <v>123</v>
      </c>
      <c r="F127" s="33" t="s">
        <v>304</v>
      </c>
      <c r="G127" s="34" t="s">
        <v>34</v>
      </c>
      <c r="H127" s="56"/>
      <c r="I127" s="29">
        <v>359.4</v>
      </c>
      <c r="J127" s="35">
        <v>343.12</v>
      </c>
      <c r="K127" s="36">
        <f t="shared" si="4"/>
        <v>0</v>
      </c>
      <c r="L127" s="57">
        <f t="shared" si="5"/>
        <v>0</v>
      </c>
      <c r="M127" s="37">
        <v>2</v>
      </c>
    </row>
    <row r="128" spans="1:13" ht="24">
      <c r="A128" s="80">
        <v>866</v>
      </c>
      <c r="B128" s="40">
        <v>1165121</v>
      </c>
      <c r="C128" s="43" t="s">
        <v>305</v>
      </c>
      <c r="D128" s="44" t="s">
        <v>159</v>
      </c>
      <c r="E128" s="44" t="s">
        <v>306</v>
      </c>
      <c r="F128" s="44" t="s">
        <v>307</v>
      </c>
      <c r="G128" s="34" t="s">
        <v>34</v>
      </c>
      <c r="H128" s="56"/>
      <c r="I128" s="29">
        <v>359.4</v>
      </c>
      <c r="J128" s="35">
        <v>338.16</v>
      </c>
      <c r="K128" s="36">
        <f t="shared" si="4"/>
        <v>0</v>
      </c>
      <c r="L128" s="57">
        <f t="shared" si="5"/>
        <v>0</v>
      </c>
      <c r="M128" s="37">
        <v>3</v>
      </c>
    </row>
    <row r="129" spans="1:13" ht="24">
      <c r="A129" s="80">
        <v>873</v>
      </c>
      <c r="B129" s="40">
        <v>1059092</v>
      </c>
      <c r="C129" s="41" t="s">
        <v>308</v>
      </c>
      <c r="D129" s="38" t="s">
        <v>36</v>
      </c>
      <c r="E129" s="38" t="s">
        <v>309</v>
      </c>
      <c r="F129" s="38" t="s">
        <v>310</v>
      </c>
      <c r="G129" s="34" t="s">
        <v>34</v>
      </c>
      <c r="H129" s="56"/>
      <c r="I129" s="29">
        <v>541.1</v>
      </c>
      <c r="J129" s="35">
        <v>524.27</v>
      </c>
      <c r="K129" s="36">
        <f t="shared" si="4"/>
        <v>0</v>
      </c>
      <c r="L129" s="57">
        <f t="shared" si="5"/>
        <v>0</v>
      </c>
      <c r="M129" s="37">
        <v>3</v>
      </c>
    </row>
    <row r="130" spans="1:13" ht="24">
      <c r="A130" s="79">
        <v>899</v>
      </c>
      <c r="B130" s="32">
        <v>3086742</v>
      </c>
      <c r="C130" s="33" t="s">
        <v>311</v>
      </c>
      <c r="D130" s="33" t="s">
        <v>111</v>
      </c>
      <c r="E130" s="33" t="s">
        <v>312</v>
      </c>
      <c r="F130" s="33" t="s">
        <v>313</v>
      </c>
      <c r="G130" s="34" t="s">
        <v>34</v>
      </c>
      <c r="H130" s="56"/>
      <c r="I130" s="29">
        <v>161.4</v>
      </c>
      <c r="J130" s="35">
        <v>160.84</v>
      </c>
      <c r="K130" s="36">
        <f t="shared" si="4"/>
        <v>0</v>
      </c>
      <c r="L130" s="57">
        <f t="shared" si="5"/>
        <v>0</v>
      </c>
      <c r="M130" s="37">
        <v>1</v>
      </c>
    </row>
    <row r="131" spans="1:13" ht="24">
      <c r="A131" s="80">
        <v>900</v>
      </c>
      <c r="B131" s="40">
        <v>3086695</v>
      </c>
      <c r="C131" s="42" t="s">
        <v>314</v>
      </c>
      <c r="D131" s="33" t="s">
        <v>111</v>
      </c>
      <c r="E131" s="33" t="s">
        <v>315</v>
      </c>
      <c r="F131" s="33" t="s">
        <v>58</v>
      </c>
      <c r="G131" s="34" t="s">
        <v>34</v>
      </c>
      <c r="H131" s="56"/>
      <c r="I131" s="29">
        <v>161.4</v>
      </c>
      <c r="J131" s="35">
        <v>129.9</v>
      </c>
      <c r="K131" s="36">
        <f>H131*I131</f>
        <v>0</v>
      </c>
      <c r="L131" s="57">
        <f>H131*J131</f>
        <v>0</v>
      </c>
      <c r="M131" s="37">
        <v>3</v>
      </c>
    </row>
    <row r="132" spans="1:13" ht="24">
      <c r="A132" s="79">
        <v>905</v>
      </c>
      <c r="B132" s="32">
        <v>1084255</v>
      </c>
      <c r="C132" s="33" t="s">
        <v>460</v>
      </c>
      <c r="D132" s="33" t="s">
        <v>35</v>
      </c>
      <c r="E132" s="33" t="s">
        <v>316</v>
      </c>
      <c r="F132" s="33" t="s">
        <v>281</v>
      </c>
      <c r="G132" s="34" t="s">
        <v>34</v>
      </c>
      <c r="H132" s="56"/>
      <c r="I132" s="29">
        <v>100.9</v>
      </c>
      <c r="J132" s="35">
        <v>89.56</v>
      </c>
      <c r="K132" s="36">
        <f aca="true" t="shared" si="6" ref="K132:K174">H132*I132</f>
        <v>0</v>
      </c>
      <c r="L132" s="57">
        <f aca="true" t="shared" si="7" ref="L132:L174">H132*J132</f>
        <v>0</v>
      </c>
      <c r="M132" s="37">
        <v>1</v>
      </c>
    </row>
    <row r="133" spans="1:13" ht="36">
      <c r="A133" s="79">
        <v>907</v>
      </c>
      <c r="B133" s="32">
        <v>1084351</v>
      </c>
      <c r="C133" s="33" t="s">
        <v>317</v>
      </c>
      <c r="D133" s="33" t="s">
        <v>32</v>
      </c>
      <c r="E133" s="33" t="s">
        <v>318</v>
      </c>
      <c r="F133" s="33" t="s">
        <v>319</v>
      </c>
      <c r="G133" s="34" t="s">
        <v>34</v>
      </c>
      <c r="H133" s="56"/>
      <c r="I133" s="29">
        <v>346</v>
      </c>
      <c r="J133" s="35">
        <v>334.36</v>
      </c>
      <c r="K133" s="36">
        <f t="shared" si="6"/>
        <v>0</v>
      </c>
      <c r="L133" s="57">
        <f t="shared" si="7"/>
        <v>0</v>
      </c>
      <c r="M133" s="37">
        <v>1</v>
      </c>
    </row>
    <row r="134" spans="1:13" ht="36">
      <c r="A134" s="80">
        <v>911</v>
      </c>
      <c r="B134" s="40">
        <v>1084530</v>
      </c>
      <c r="C134" s="42" t="s">
        <v>320</v>
      </c>
      <c r="D134" s="33" t="s">
        <v>135</v>
      </c>
      <c r="E134" s="33" t="s">
        <v>318</v>
      </c>
      <c r="F134" s="33" t="s">
        <v>284</v>
      </c>
      <c r="G134" s="34" t="s">
        <v>34</v>
      </c>
      <c r="H134" s="56"/>
      <c r="I134" s="29">
        <v>489</v>
      </c>
      <c r="J134" s="35">
        <v>461.47</v>
      </c>
      <c r="K134" s="36">
        <f t="shared" si="6"/>
        <v>0</v>
      </c>
      <c r="L134" s="57">
        <f t="shared" si="7"/>
        <v>0</v>
      </c>
      <c r="M134" s="37">
        <v>2</v>
      </c>
    </row>
    <row r="135" spans="1:13" ht="24">
      <c r="A135" s="79">
        <v>925</v>
      </c>
      <c r="B135" s="32">
        <v>1084230</v>
      </c>
      <c r="C135" s="46" t="s">
        <v>321</v>
      </c>
      <c r="D135" s="46" t="s">
        <v>35</v>
      </c>
      <c r="E135" s="46" t="s">
        <v>149</v>
      </c>
      <c r="F135" s="46" t="s">
        <v>322</v>
      </c>
      <c r="G135" s="34" t="s">
        <v>34</v>
      </c>
      <c r="H135" s="56"/>
      <c r="I135" s="29">
        <v>145.4</v>
      </c>
      <c r="J135" s="35">
        <v>145.4</v>
      </c>
      <c r="K135" s="36">
        <f t="shared" si="6"/>
        <v>0</v>
      </c>
      <c r="L135" s="57">
        <f t="shared" si="7"/>
        <v>0</v>
      </c>
      <c r="M135" s="37">
        <v>1</v>
      </c>
    </row>
    <row r="136" spans="1:13" ht="24">
      <c r="A136" s="79">
        <v>926</v>
      </c>
      <c r="B136" s="32">
        <v>1084231</v>
      </c>
      <c r="C136" s="46" t="s">
        <v>321</v>
      </c>
      <c r="D136" s="46" t="s">
        <v>35</v>
      </c>
      <c r="E136" s="46" t="s">
        <v>131</v>
      </c>
      <c r="F136" s="46" t="s">
        <v>322</v>
      </c>
      <c r="G136" s="34" t="s">
        <v>34</v>
      </c>
      <c r="H136" s="56"/>
      <c r="I136" s="29">
        <v>310.8</v>
      </c>
      <c r="J136" s="35">
        <v>310.8</v>
      </c>
      <c r="K136" s="36">
        <f t="shared" si="6"/>
        <v>0</v>
      </c>
      <c r="L136" s="57">
        <f t="shared" si="7"/>
        <v>0</v>
      </c>
      <c r="M136" s="37">
        <v>1</v>
      </c>
    </row>
    <row r="137" spans="1:13" ht="24">
      <c r="A137" s="79">
        <v>927</v>
      </c>
      <c r="B137" s="32">
        <v>1084232</v>
      </c>
      <c r="C137" s="46" t="s">
        <v>321</v>
      </c>
      <c r="D137" s="46" t="s">
        <v>35</v>
      </c>
      <c r="E137" s="46" t="s">
        <v>133</v>
      </c>
      <c r="F137" s="46" t="s">
        <v>322</v>
      </c>
      <c r="G137" s="34" t="s">
        <v>34</v>
      </c>
      <c r="H137" s="56"/>
      <c r="I137" s="29">
        <v>573.1</v>
      </c>
      <c r="J137" s="35">
        <v>573.1</v>
      </c>
      <c r="K137" s="36">
        <f t="shared" si="6"/>
        <v>0</v>
      </c>
      <c r="L137" s="57">
        <f t="shared" si="7"/>
        <v>0</v>
      </c>
      <c r="M137" s="37">
        <v>1</v>
      </c>
    </row>
    <row r="138" spans="1:13" ht="24">
      <c r="A138" s="79">
        <v>928</v>
      </c>
      <c r="B138" s="32">
        <v>1084233</v>
      </c>
      <c r="C138" s="46" t="s">
        <v>321</v>
      </c>
      <c r="D138" s="46" t="s">
        <v>35</v>
      </c>
      <c r="E138" s="46" t="s">
        <v>323</v>
      </c>
      <c r="F138" s="46" t="s">
        <v>322</v>
      </c>
      <c r="G138" s="34" t="s">
        <v>34</v>
      </c>
      <c r="H138" s="56"/>
      <c r="I138" s="29">
        <v>1436.3</v>
      </c>
      <c r="J138" s="35">
        <v>1436.3</v>
      </c>
      <c r="K138" s="36">
        <f t="shared" si="6"/>
        <v>0</v>
      </c>
      <c r="L138" s="57">
        <f t="shared" si="7"/>
        <v>0</v>
      </c>
      <c r="M138" s="37">
        <v>1</v>
      </c>
    </row>
    <row r="139" spans="1:13" ht="24">
      <c r="A139" s="80">
        <v>943</v>
      </c>
      <c r="B139" s="40">
        <v>1084820</v>
      </c>
      <c r="C139" s="49" t="s">
        <v>324</v>
      </c>
      <c r="D139" s="39" t="s">
        <v>36</v>
      </c>
      <c r="E139" s="39" t="s">
        <v>325</v>
      </c>
      <c r="F139" s="39" t="s">
        <v>326</v>
      </c>
      <c r="G139" s="34" t="s">
        <v>34</v>
      </c>
      <c r="H139" s="56"/>
      <c r="I139" s="29">
        <v>1635.6</v>
      </c>
      <c r="J139" s="35">
        <v>1570.67</v>
      </c>
      <c r="K139" s="36">
        <f t="shared" si="6"/>
        <v>0</v>
      </c>
      <c r="L139" s="57">
        <f t="shared" si="7"/>
        <v>0</v>
      </c>
      <c r="M139" s="37">
        <v>3</v>
      </c>
    </row>
    <row r="140" spans="1:13" ht="24">
      <c r="A140" s="80">
        <v>944</v>
      </c>
      <c r="B140" s="40">
        <v>1084821</v>
      </c>
      <c r="C140" s="49" t="s">
        <v>324</v>
      </c>
      <c r="D140" s="39" t="s">
        <v>36</v>
      </c>
      <c r="E140" s="39" t="s">
        <v>327</v>
      </c>
      <c r="F140" s="39" t="s">
        <v>326</v>
      </c>
      <c r="G140" s="34" t="s">
        <v>34</v>
      </c>
      <c r="H140" s="56"/>
      <c r="I140" s="29">
        <v>893.7</v>
      </c>
      <c r="J140" s="35">
        <v>858.22</v>
      </c>
      <c r="K140" s="36">
        <f t="shared" si="6"/>
        <v>0</v>
      </c>
      <c r="L140" s="57">
        <f t="shared" si="7"/>
        <v>0</v>
      </c>
      <c r="M140" s="37">
        <v>3</v>
      </c>
    </row>
    <row r="141" spans="1:13" ht="24">
      <c r="A141" s="80">
        <v>946</v>
      </c>
      <c r="B141" s="40">
        <v>3084823</v>
      </c>
      <c r="C141" s="42" t="s">
        <v>324</v>
      </c>
      <c r="D141" s="33" t="s">
        <v>292</v>
      </c>
      <c r="E141" s="33" t="s">
        <v>328</v>
      </c>
      <c r="F141" s="33" t="s">
        <v>329</v>
      </c>
      <c r="G141" s="34" t="s">
        <v>34</v>
      </c>
      <c r="H141" s="56"/>
      <c r="I141" s="29">
        <v>3413.6</v>
      </c>
      <c r="J141" s="35">
        <v>3278.07</v>
      </c>
      <c r="K141" s="36">
        <f t="shared" si="6"/>
        <v>0</v>
      </c>
      <c r="L141" s="57">
        <f t="shared" si="7"/>
        <v>0</v>
      </c>
      <c r="M141" s="37">
        <v>3</v>
      </c>
    </row>
    <row r="142" spans="1:13" ht="60">
      <c r="A142" s="80">
        <v>951</v>
      </c>
      <c r="B142" s="40">
        <v>1084013</v>
      </c>
      <c r="C142" s="45" t="s">
        <v>330</v>
      </c>
      <c r="D142" s="46" t="s">
        <v>36</v>
      </c>
      <c r="E142" s="46" t="s">
        <v>331</v>
      </c>
      <c r="F142" s="46" t="s">
        <v>332</v>
      </c>
      <c r="G142" s="34" t="s">
        <v>34</v>
      </c>
      <c r="H142" s="56"/>
      <c r="I142" s="29">
        <v>2432.7</v>
      </c>
      <c r="J142" s="35">
        <v>2338.58</v>
      </c>
      <c r="K142" s="36">
        <f t="shared" si="6"/>
        <v>0</v>
      </c>
      <c r="L142" s="57">
        <f t="shared" si="7"/>
        <v>0</v>
      </c>
      <c r="M142" s="37">
        <v>2</v>
      </c>
    </row>
    <row r="143" spans="1:13" ht="60">
      <c r="A143" s="80">
        <v>952</v>
      </c>
      <c r="B143" s="40">
        <v>1084014</v>
      </c>
      <c r="C143" s="45" t="s">
        <v>330</v>
      </c>
      <c r="D143" s="46" t="s">
        <v>36</v>
      </c>
      <c r="E143" s="46" t="s">
        <v>325</v>
      </c>
      <c r="F143" s="46" t="s">
        <v>332</v>
      </c>
      <c r="G143" s="34" t="s">
        <v>34</v>
      </c>
      <c r="H143" s="56"/>
      <c r="I143" s="29">
        <v>1258.1</v>
      </c>
      <c r="J143" s="35">
        <v>1209.44</v>
      </c>
      <c r="K143" s="36">
        <f t="shared" si="6"/>
        <v>0</v>
      </c>
      <c r="L143" s="57">
        <f t="shared" si="7"/>
        <v>0</v>
      </c>
      <c r="M143" s="37">
        <v>2</v>
      </c>
    </row>
    <row r="144" spans="1:13" ht="60">
      <c r="A144" s="80">
        <v>953</v>
      </c>
      <c r="B144" s="40">
        <v>1084015</v>
      </c>
      <c r="C144" s="45" t="s">
        <v>330</v>
      </c>
      <c r="D144" s="46" t="s">
        <v>36</v>
      </c>
      <c r="E144" s="46" t="s">
        <v>327</v>
      </c>
      <c r="F144" s="46" t="s">
        <v>332</v>
      </c>
      <c r="G144" s="34" t="s">
        <v>34</v>
      </c>
      <c r="H144" s="56"/>
      <c r="I144" s="29">
        <v>687.5</v>
      </c>
      <c r="J144" s="35">
        <v>660.68</v>
      </c>
      <c r="K144" s="36">
        <f t="shared" si="6"/>
        <v>0</v>
      </c>
      <c r="L144" s="57">
        <f t="shared" si="7"/>
        <v>0</v>
      </c>
      <c r="M144" s="37">
        <v>2</v>
      </c>
    </row>
    <row r="145" spans="1:13" ht="24">
      <c r="A145" s="79">
        <v>954</v>
      </c>
      <c r="B145" s="32">
        <v>1084800</v>
      </c>
      <c r="C145" s="46" t="s">
        <v>333</v>
      </c>
      <c r="D145" s="46" t="s">
        <v>36</v>
      </c>
      <c r="E145" s="46" t="s">
        <v>325</v>
      </c>
      <c r="F145" s="46" t="s">
        <v>334</v>
      </c>
      <c r="G145" s="34" t="s">
        <v>34</v>
      </c>
      <c r="H145" s="56"/>
      <c r="I145" s="29">
        <v>1258.1</v>
      </c>
      <c r="J145" s="35">
        <v>1251.81</v>
      </c>
      <c r="K145" s="36">
        <f t="shared" si="6"/>
        <v>0</v>
      </c>
      <c r="L145" s="57">
        <f t="shared" si="7"/>
        <v>0</v>
      </c>
      <c r="M145" s="37">
        <v>1</v>
      </c>
    </row>
    <row r="146" spans="1:13" ht="24">
      <c r="A146" s="79">
        <v>955</v>
      </c>
      <c r="B146" s="32">
        <v>1084801</v>
      </c>
      <c r="C146" s="46" t="s">
        <v>333</v>
      </c>
      <c r="D146" s="46" t="s">
        <v>36</v>
      </c>
      <c r="E146" s="46" t="s">
        <v>327</v>
      </c>
      <c r="F146" s="46" t="s">
        <v>334</v>
      </c>
      <c r="G146" s="34" t="s">
        <v>34</v>
      </c>
      <c r="H146" s="56"/>
      <c r="I146" s="29">
        <v>687.5</v>
      </c>
      <c r="J146" s="35">
        <v>684.06</v>
      </c>
      <c r="K146" s="36">
        <f t="shared" si="6"/>
        <v>0</v>
      </c>
      <c r="L146" s="57">
        <f t="shared" si="7"/>
        <v>0</v>
      </c>
      <c r="M146" s="37">
        <v>1</v>
      </c>
    </row>
    <row r="147" spans="1:13" ht="24">
      <c r="A147" s="79">
        <v>956</v>
      </c>
      <c r="B147" s="32">
        <v>1084802</v>
      </c>
      <c r="C147" s="46" t="s">
        <v>333</v>
      </c>
      <c r="D147" s="46" t="s">
        <v>36</v>
      </c>
      <c r="E147" s="46" t="s">
        <v>331</v>
      </c>
      <c r="F147" s="46" t="s">
        <v>334</v>
      </c>
      <c r="G147" s="34" t="s">
        <v>34</v>
      </c>
      <c r="H147" s="56"/>
      <c r="I147" s="29">
        <v>2432.7</v>
      </c>
      <c r="J147" s="35">
        <v>2420.53</v>
      </c>
      <c r="K147" s="36">
        <f t="shared" si="6"/>
        <v>0</v>
      </c>
      <c r="L147" s="57">
        <f t="shared" si="7"/>
        <v>0</v>
      </c>
      <c r="M147" s="37">
        <v>1</v>
      </c>
    </row>
    <row r="148" spans="1:13" ht="24">
      <c r="A148" s="79">
        <v>961</v>
      </c>
      <c r="B148" s="32">
        <v>1084842</v>
      </c>
      <c r="C148" s="46" t="s">
        <v>335</v>
      </c>
      <c r="D148" s="46" t="s">
        <v>36</v>
      </c>
      <c r="E148" s="46" t="s">
        <v>336</v>
      </c>
      <c r="F148" s="46" t="s">
        <v>281</v>
      </c>
      <c r="G148" s="34" t="s">
        <v>34</v>
      </c>
      <c r="H148" s="56"/>
      <c r="I148" s="29">
        <v>2432.7</v>
      </c>
      <c r="J148" s="35">
        <v>2345.62</v>
      </c>
      <c r="K148" s="36">
        <f t="shared" si="6"/>
        <v>0</v>
      </c>
      <c r="L148" s="57">
        <f t="shared" si="7"/>
        <v>0</v>
      </c>
      <c r="M148" s="37">
        <v>1</v>
      </c>
    </row>
    <row r="149" spans="1:13" ht="24">
      <c r="A149" s="79">
        <v>962</v>
      </c>
      <c r="B149" s="32">
        <v>1084830</v>
      </c>
      <c r="C149" s="46" t="s">
        <v>337</v>
      </c>
      <c r="D149" s="46" t="s">
        <v>36</v>
      </c>
      <c r="E149" s="46" t="s">
        <v>327</v>
      </c>
      <c r="F149" s="46" t="s">
        <v>281</v>
      </c>
      <c r="G149" s="34" t="s">
        <v>34</v>
      </c>
      <c r="H149" s="56"/>
      <c r="I149" s="29">
        <v>687.5</v>
      </c>
      <c r="J149" s="35">
        <v>675</v>
      </c>
      <c r="K149" s="36">
        <f t="shared" si="6"/>
        <v>0</v>
      </c>
      <c r="L149" s="57">
        <f t="shared" si="7"/>
        <v>0</v>
      </c>
      <c r="M149" s="37">
        <v>1</v>
      </c>
    </row>
    <row r="150" spans="1:13" ht="24">
      <c r="A150" s="79">
        <v>963</v>
      </c>
      <c r="B150" s="32">
        <v>1084841</v>
      </c>
      <c r="C150" s="46" t="s">
        <v>338</v>
      </c>
      <c r="D150" s="46" t="s">
        <v>36</v>
      </c>
      <c r="E150" s="46" t="s">
        <v>325</v>
      </c>
      <c r="F150" s="46" t="s">
        <v>281</v>
      </c>
      <c r="G150" s="34" t="s">
        <v>34</v>
      </c>
      <c r="H150" s="56"/>
      <c r="I150" s="29">
        <v>1258.1</v>
      </c>
      <c r="J150" s="35">
        <v>1233</v>
      </c>
      <c r="K150" s="36">
        <f t="shared" si="6"/>
        <v>0</v>
      </c>
      <c r="L150" s="57">
        <f t="shared" si="7"/>
        <v>0</v>
      </c>
      <c r="M150" s="37">
        <v>1</v>
      </c>
    </row>
    <row r="151" spans="1:13" ht="36">
      <c r="A151" s="80">
        <v>980</v>
      </c>
      <c r="B151" s="40">
        <v>1085271</v>
      </c>
      <c r="C151" s="41" t="s">
        <v>339</v>
      </c>
      <c r="D151" s="38" t="s">
        <v>36</v>
      </c>
      <c r="E151" s="38" t="s">
        <v>340</v>
      </c>
      <c r="F151" s="38" t="s">
        <v>341</v>
      </c>
      <c r="G151" s="34" t="s">
        <v>34</v>
      </c>
      <c r="H151" s="56"/>
      <c r="I151" s="29">
        <v>8331.6</v>
      </c>
      <c r="J151" s="95">
        <v>7083.4</v>
      </c>
      <c r="K151" s="36">
        <f t="shared" si="6"/>
        <v>0</v>
      </c>
      <c r="L151" s="57">
        <f t="shared" si="7"/>
        <v>0</v>
      </c>
      <c r="M151" s="37">
        <v>2</v>
      </c>
    </row>
    <row r="152" spans="1:13" ht="36">
      <c r="A152" s="80">
        <v>981</v>
      </c>
      <c r="B152" s="40">
        <v>1085272</v>
      </c>
      <c r="C152" s="41" t="s">
        <v>339</v>
      </c>
      <c r="D152" s="38" t="s">
        <v>36</v>
      </c>
      <c r="E152" s="38" t="s">
        <v>342</v>
      </c>
      <c r="F152" s="38" t="s">
        <v>341</v>
      </c>
      <c r="G152" s="34" t="s">
        <v>34</v>
      </c>
      <c r="H152" s="56"/>
      <c r="I152" s="29">
        <v>8331.6</v>
      </c>
      <c r="J152" s="95">
        <v>7437</v>
      </c>
      <c r="K152" s="36">
        <f t="shared" si="6"/>
        <v>0</v>
      </c>
      <c r="L152" s="57">
        <f t="shared" si="7"/>
        <v>0</v>
      </c>
      <c r="M152" s="37">
        <v>2</v>
      </c>
    </row>
    <row r="153" spans="1:13" ht="36">
      <c r="A153" s="80">
        <v>1003</v>
      </c>
      <c r="B153" s="40">
        <v>1085058</v>
      </c>
      <c r="C153" s="41" t="s">
        <v>343</v>
      </c>
      <c r="D153" s="38" t="s">
        <v>38</v>
      </c>
      <c r="E153" s="38" t="s">
        <v>344</v>
      </c>
      <c r="F153" s="38" t="s">
        <v>261</v>
      </c>
      <c r="G153" s="34" t="s">
        <v>34</v>
      </c>
      <c r="H153" s="56"/>
      <c r="I153" s="29">
        <v>3620.9</v>
      </c>
      <c r="J153" s="35">
        <v>3509.74</v>
      </c>
      <c r="K153" s="36">
        <f t="shared" si="6"/>
        <v>0</v>
      </c>
      <c r="L153" s="57">
        <f t="shared" si="7"/>
        <v>0</v>
      </c>
      <c r="M153" s="37">
        <v>2</v>
      </c>
    </row>
    <row r="154" spans="1:13" ht="36">
      <c r="A154" s="80">
        <v>1004</v>
      </c>
      <c r="B154" s="40">
        <v>1085060</v>
      </c>
      <c r="C154" s="41" t="s">
        <v>343</v>
      </c>
      <c r="D154" s="38" t="s">
        <v>38</v>
      </c>
      <c r="E154" s="38" t="s">
        <v>345</v>
      </c>
      <c r="F154" s="38" t="s">
        <v>261</v>
      </c>
      <c r="G154" s="34" t="s">
        <v>34</v>
      </c>
      <c r="H154" s="56"/>
      <c r="I154" s="29">
        <v>3539.8</v>
      </c>
      <c r="J154" s="35">
        <v>3431.12</v>
      </c>
      <c r="K154" s="36">
        <f t="shared" si="6"/>
        <v>0</v>
      </c>
      <c r="L154" s="57">
        <f t="shared" si="7"/>
        <v>0</v>
      </c>
      <c r="M154" s="37">
        <v>2</v>
      </c>
    </row>
    <row r="155" spans="1:13" ht="36">
      <c r="A155" s="80">
        <v>1005</v>
      </c>
      <c r="B155" s="40">
        <v>1085062</v>
      </c>
      <c r="C155" s="41" t="s">
        <v>343</v>
      </c>
      <c r="D155" s="38" t="s">
        <v>38</v>
      </c>
      <c r="E155" s="38" t="s">
        <v>346</v>
      </c>
      <c r="F155" s="38" t="s">
        <v>261</v>
      </c>
      <c r="G155" s="34" t="s">
        <v>34</v>
      </c>
      <c r="H155" s="56"/>
      <c r="I155" s="29">
        <v>1969.4</v>
      </c>
      <c r="J155" s="35">
        <v>1908.94</v>
      </c>
      <c r="K155" s="36">
        <f t="shared" si="6"/>
        <v>0</v>
      </c>
      <c r="L155" s="57">
        <f t="shared" si="7"/>
        <v>0</v>
      </c>
      <c r="M155" s="37">
        <v>2</v>
      </c>
    </row>
    <row r="156" spans="1:13" ht="36">
      <c r="A156" s="80">
        <v>1006</v>
      </c>
      <c r="B156" s="40">
        <v>1085064</v>
      </c>
      <c r="C156" s="41" t="s">
        <v>343</v>
      </c>
      <c r="D156" s="38" t="s">
        <v>38</v>
      </c>
      <c r="E156" s="38" t="s">
        <v>347</v>
      </c>
      <c r="F156" s="38" t="s">
        <v>261</v>
      </c>
      <c r="G156" s="34" t="s">
        <v>34</v>
      </c>
      <c r="H156" s="56"/>
      <c r="I156" s="29">
        <v>1086.2</v>
      </c>
      <c r="J156" s="35">
        <v>1052.85</v>
      </c>
      <c r="K156" s="36">
        <f t="shared" si="6"/>
        <v>0</v>
      </c>
      <c r="L156" s="57">
        <f t="shared" si="7"/>
        <v>0</v>
      </c>
      <c r="M156" s="37">
        <v>2</v>
      </c>
    </row>
    <row r="157" spans="1:13" ht="36">
      <c r="A157" s="80">
        <v>1007</v>
      </c>
      <c r="B157" s="40">
        <v>1085066</v>
      </c>
      <c r="C157" s="41" t="s">
        <v>343</v>
      </c>
      <c r="D157" s="38" t="s">
        <v>38</v>
      </c>
      <c r="E157" s="38" t="s">
        <v>348</v>
      </c>
      <c r="F157" s="38" t="s">
        <v>261</v>
      </c>
      <c r="G157" s="34" t="s">
        <v>34</v>
      </c>
      <c r="H157" s="56"/>
      <c r="I157" s="29">
        <v>539.7</v>
      </c>
      <c r="J157" s="35">
        <v>523.13</v>
      </c>
      <c r="K157" s="36">
        <f t="shared" si="6"/>
        <v>0</v>
      </c>
      <c r="L157" s="57">
        <f t="shared" si="7"/>
        <v>0</v>
      </c>
      <c r="M157" s="37">
        <v>2</v>
      </c>
    </row>
    <row r="158" spans="1:13" ht="48">
      <c r="A158" s="80">
        <v>1011</v>
      </c>
      <c r="B158" s="40">
        <v>1085284</v>
      </c>
      <c r="C158" s="41" t="s">
        <v>349</v>
      </c>
      <c r="D158" s="38" t="s">
        <v>350</v>
      </c>
      <c r="E158" s="38" t="s">
        <v>351</v>
      </c>
      <c r="F158" s="38" t="s">
        <v>352</v>
      </c>
      <c r="G158" s="34" t="s">
        <v>34</v>
      </c>
      <c r="H158" s="56"/>
      <c r="I158" s="29">
        <v>2370.9</v>
      </c>
      <c r="J158" s="35">
        <v>2272.98</v>
      </c>
      <c r="K158" s="36">
        <f t="shared" si="6"/>
        <v>0</v>
      </c>
      <c r="L158" s="57">
        <f t="shared" si="7"/>
        <v>0</v>
      </c>
      <c r="M158" s="37">
        <v>2</v>
      </c>
    </row>
    <row r="159" spans="1:13" ht="24">
      <c r="A159" s="80">
        <v>1015</v>
      </c>
      <c r="B159" s="40">
        <v>1070254</v>
      </c>
      <c r="C159" s="45" t="s">
        <v>353</v>
      </c>
      <c r="D159" s="46" t="s">
        <v>354</v>
      </c>
      <c r="E159" s="46" t="s">
        <v>355</v>
      </c>
      <c r="F159" s="46" t="s">
        <v>356</v>
      </c>
      <c r="G159" s="34" t="s">
        <v>34</v>
      </c>
      <c r="H159" s="56"/>
      <c r="I159" s="29">
        <v>109</v>
      </c>
      <c r="J159" s="35">
        <v>105.65</v>
      </c>
      <c r="K159" s="36">
        <f t="shared" si="6"/>
        <v>0</v>
      </c>
      <c r="L159" s="57">
        <f t="shared" si="7"/>
        <v>0</v>
      </c>
      <c r="M159" s="37">
        <v>3</v>
      </c>
    </row>
    <row r="160" spans="1:13" ht="24">
      <c r="A160" s="80">
        <v>1016</v>
      </c>
      <c r="B160" s="40">
        <v>1070256</v>
      </c>
      <c r="C160" s="45" t="s">
        <v>353</v>
      </c>
      <c r="D160" s="46" t="s">
        <v>354</v>
      </c>
      <c r="E160" s="46" t="s">
        <v>357</v>
      </c>
      <c r="F160" s="46" t="s">
        <v>356</v>
      </c>
      <c r="G160" s="34" t="s">
        <v>34</v>
      </c>
      <c r="H160" s="56"/>
      <c r="I160" s="29">
        <v>1065.4</v>
      </c>
      <c r="J160" s="35">
        <v>1032.69</v>
      </c>
      <c r="K160" s="36">
        <f t="shared" si="6"/>
        <v>0</v>
      </c>
      <c r="L160" s="57">
        <f t="shared" si="7"/>
        <v>0</v>
      </c>
      <c r="M160" s="37">
        <v>3</v>
      </c>
    </row>
    <row r="161" spans="1:13" ht="24">
      <c r="A161" s="80">
        <v>1026</v>
      </c>
      <c r="B161" s="40">
        <v>1070020</v>
      </c>
      <c r="C161" s="41" t="s">
        <v>358</v>
      </c>
      <c r="D161" s="38" t="s">
        <v>35</v>
      </c>
      <c r="E161" s="38" t="s">
        <v>288</v>
      </c>
      <c r="F161" s="38" t="s">
        <v>137</v>
      </c>
      <c r="G161" s="34" t="s">
        <v>34</v>
      </c>
      <c r="H161" s="56"/>
      <c r="I161" s="29">
        <v>317.8</v>
      </c>
      <c r="J161" s="35">
        <v>305.4</v>
      </c>
      <c r="K161" s="36">
        <f t="shared" si="6"/>
        <v>0</v>
      </c>
      <c r="L161" s="57">
        <f t="shared" si="7"/>
        <v>0</v>
      </c>
      <c r="M161" s="37">
        <v>3</v>
      </c>
    </row>
    <row r="162" spans="1:13" ht="24">
      <c r="A162" s="79">
        <v>1028</v>
      </c>
      <c r="B162" s="32">
        <v>1070965</v>
      </c>
      <c r="C162" s="38" t="s">
        <v>359</v>
      </c>
      <c r="D162" s="38" t="s">
        <v>35</v>
      </c>
      <c r="E162" s="38" t="s">
        <v>360</v>
      </c>
      <c r="F162" s="38" t="s">
        <v>281</v>
      </c>
      <c r="G162" s="34" t="s">
        <v>34</v>
      </c>
      <c r="H162" s="56"/>
      <c r="I162" s="29">
        <v>1096.6</v>
      </c>
      <c r="J162" s="35">
        <v>1035.22</v>
      </c>
      <c r="K162" s="36">
        <f t="shared" si="6"/>
        <v>0</v>
      </c>
      <c r="L162" s="57">
        <f t="shared" si="7"/>
        <v>0</v>
      </c>
      <c r="M162" s="37">
        <v>1</v>
      </c>
    </row>
    <row r="163" spans="1:13" ht="24">
      <c r="A163" s="79">
        <v>1029</v>
      </c>
      <c r="B163" s="32">
        <v>1070963</v>
      </c>
      <c r="C163" s="38" t="s">
        <v>359</v>
      </c>
      <c r="D163" s="38" t="s">
        <v>35</v>
      </c>
      <c r="E163" s="38" t="s">
        <v>288</v>
      </c>
      <c r="F163" s="38" t="s">
        <v>281</v>
      </c>
      <c r="G163" s="34" t="s">
        <v>34</v>
      </c>
      <c r="H163" s="56"/>
      <c r="I163" s="29">
        <v>317.8</v>
      </c>
      <c r="J163" s="35">
        <v>299.39</v>
      </c>
      <c r="K163" s="36">
        <f t="shared" si="6"/>
        <v>0</v>
      </c>
      <c r="L163" s="57">
        <f t="shared" si="7"/>
        <v>0</v>
      </c>
      <c r="M163" s="37">
        <v>1</v>
      </c>
    </row>
    <row r="164" spans="1:13" ht="36">
      <c r="A164" s="80">
        <v>1030</v>
      </c>
      <c r="B164" s="40">
        <v>1070605</v>
      </c>
      <c r="C164" s="41" t="s">
        <v>361</v>
      </c>
      <c r="D164" s="38" t="s">
        <v>35</v>
      </c>
      <c r="E164" s="38" t="s">
        <v>362</v>
      </c>
      <c r="F164" s="38" t="s">
        <v>363</v>
      </c>
      <c r="G164" s="34" t="s">
        <v>34</v>
      </c>
      <c r="H164" s="56"/>
      <c r="I164" s="29">
        <v>344.2</v>
      </c>
      <c r="J164" s="35">
        <v>319.8</v>
      </c>
      <c r="K164" s="36">
        <f t="shared" si="6"/>
        <v>0</v>
      </c>
      <c r="L164" s="57">
        <f t="shared" si="7"/>
        <v>0</v>
      </c>
      <c r="M164" s="37">
        <v>2</v>
      </c>
    </row>
    <row r="165" spans="1:13" ht="36">
      <c r="A165" s="80">
        <v>1031</v>
      </c>
      <c r="B165" s="40">
        <v>1070606</v>
      </c>
      <c r="C165" s="41" t="s">
        <v>361</v>
      </c>
      <c r="D165" s="38" t="s">
        <v>35</v>
      </c>
      <c r="E165" s="38" t="s">
        <v>289</v>
      </c>
      <c r="F165" s="38" t="s">
        <v>363</v>
      </c>
      <c r="G165" s="34" t="s">
        <v>34</v>
      </c>
      <c r="H165" s="56"/>
      <c r="I165" s="29">
        <v>1096.6</v>
      </c>
      <c r="J165" s="35">
        <v>1033.33</v>
      </c>
      <c r="K165" s="36">
        <f t="shared" si="6"/>
        <v>0</v>
      </c>
      <c r="L165" s="57">
        <f t="shared" si="7"/>
        <v>0</v>
      </c>
      <c r="M165" s="37">
        <v>2</v>
      </c>
    </row>
    <row r="166" spans="1:13" ht="24">
      <c r="A166" s="79">
        <v>1034</v>
      </c>
      <c r="B166" s="32">
        <v>1070092</v>
      </c>
      <c r="C166" s="33" t="s">
        <v>364</v>
      </c>
      <c r="D166" s="33" t="s">
        <v>36</v>
      </c>
      <c r="E166" s="33" t="s">
        <v>39</v>
      </c>
      <c r="F166" s="33" t="s">
        <v>150</v>
      </c>
      <c r="G166" s="34" t="s">
        <v>34</v>
      </c>
      <c r="H166" s="56"/>
      <c r="I166" s="31">
        <v>1825.3</v>
      </c>
      <c r="J166" s="35">
        <v>1797.92</v>
      </c>
      <c r="K166" s="36">
        <f t="shared" si="6"/>
        <v>0</v>
      </c>
      <c r="L166" s="57">
        <f t="shared" si="7"/>
        <v>0</v>
      </c>
      <c r="M166" s="37">
        <v>1</v>
      </c>
    </row>
    <row r="167" spans="1:13" ht="24">
      <c r="A167" s="79">
        <v>1035</v>
      </c>
      <c r="B167" s="32">
        <v>1070093</v>
      </c>
      <c r="C167" s="33" t="s">
        <v>364</v>
      </c>
      <c r="D167" s="33" t="s">
        <v>36</v>
      </c>
      <c r="E167" s="33" t="s">
        <v>40</v>
      </c>
      <c r="F167" s="33" t="s">
        <v>150</v>
      </c>
      <c r="G167" s="34" t="s">
        <v>34</v>
      </c>
      <c r="H167" s="56"/>
      <c r="I167" s="31">
        <v>917.1</v>
      </c>
      <c r="J167" s="35">
        <v>903.34</v>
      </c>
      <c r="K167" s="36">
        <f t="shared" si="6"/>
        <v>0</v>
      </c>
      <c r="L167" s="57">
        <f t="shared" si="7"/>
        <v>0</v>
      </c>
      <c r="M167" s="37">
        <v>1</v>
      </c>
    </row>
    <row r="168" spans="1:13" ht="24">
      <c r="A168" s="80">
        <v>1114</v>
      </c>
      <c r="B168" s="40">
        <v>1071121</v>
      </c>
      <c r="C168" s="42" t="s">
        <v>365</v>
      </c>
      <c r="D168" s="33" t="s">
        <v>35</v>
      </c>
      <c r="E168" s="33" t="s">
        <v>40</v>
      </c>
      <c r="F168" s="33" t="s">
        <v>58</v>
      </c>
      <c r="G168" s="34" t="s">
        <v>34</v>
      </c>
      <c r="H168" s="56"/>
      <c r="I168" s="29">
        <v>93.7</v>
      </c>
      <c r="J168" s="35">
        <v>85</v>
      </c>
      <c r="K168" s="36">
        <f t="shared" si="6"/>
        <v>0</v>
      </c>
      <c r="L168" s="57">
        <f t="shared" si="7"/>
        <v>0</v>
      </c>
      <c r="M168" s="37">
        <v>3</v>
      </c>
    </row>
    <row r="169" spans="1:13" ht="24">
      <c r="A169" s="80">
        <v>1118</v>
      </c>
      <c r="B169" s="40">
        <v>1071710</v>
      </c>
      <c r="C169" s="41" t="s">
        <v>366</v>
      </c>
      <c r="D169" s="38" t="s">
        <v>35</v>
      </c>
      <c r="E169" s="38" t="s">
        <v>367</v>
      </c>
      <c r="F169" s="38" t="s">
        <v>33</v>
      </c>
      <c r="G169" s="34" t="s">
        <v>34</v>
      </c>
      <c r="H169" s="56"/>
      <c r="I169" s="29">
        <v>112</v>
      </c>
      <c r="J169" s="35">
        <v>109.7</v>
      </c>
      <c r="K169" s="36">
        <f t="shared" si="6"/>
        <v>0</v>
      </c>
      <c r="L169" s="57">
        <f t="shared" si="7"/>
        <v>0</v>
      </c>
      <c r="M169" s="37">
        <v>3</v>
      </c>
    </row>
    <row r="170" spans="1:13" ht="24">
      <c r="A170" s="80">
        <v>1119</v>
      </c>
      <c r="B170" s="40">
        <v>1071711</v>
      </c>
      <c r="C170" s="41" t="s">
        <v>366</v>
      </c>
      <c r="D170" s="38" t="s">
        <v>35</v>
      </c>
      <c r="E170" s="38" t="s">
        <v>368</v>
      </c>
      <c r="F170" s="38" t="s">
        <v>33</v>
      </c>
      <c r="G170" s="34" t="s">
        <v>34</v>
      </c>
      <c r="H170" s="56"/>
      <c r="I170" s="29">
        <v>124.1</v>
      </c>
      <c r="J170" s="35">
        <v>121.56</v>
      </c>
      <c r="K170" s="36">
        <f t="shared" si="6"/>
        <v>0</v>
      </c>
      <c r="L170" s="57">
        <f t="shared" si="7"/>
        <v>0</v>
      </c>
      <c r="M170" s="37">
        <v>3</v>
      </c>
    </row>
    <row r="171" spans="1:13" ht="48">
      <c r="A171" s="80">
        <v>1136</v>
      </c>
      <c r="B171" s="40">
        <v>1071461</v>
      </c>
      <c r="C171" s="41" t="s">
        <v>369</v>
      </c>
      <c r="D171" s="38" t="s">
        <v>36</v>
      </c>
      <c r="E171" s="38" t="s">
        <v>370</v>
      </c>
      <c r="F171" s="38" t="s">
        <v>371</v>
      </c>
      <c r="G171" s="34" t="s">
        <v>34</v>
      </c>
      <c r="H171" s="56"/>
      <c r="I171" s="29">
        <v>898.6</v>
      </c>
      <c r="J171" s="35">
        <v>815.12</v>
      </c>
      <c r="K171" s="36">
        <f t="shared" si="6"/>
        <v>0</v>
      </c>
      <c r="L171" s="57">
        <f t="shared" si="7"/>
        <v>0</v>
      </c>
      <c r="M171" s="37">
        <v>3</v>
      </c>
    </row>
    <row r="172" spans="1:13" ht="24">
      <c r="A172" s="80">
        <v>1140</v>
      </c>
      <c r="B172" s="40">
        <v>1077300</v>
      </c>
      <c r="C172" s="41" t="s">
        <v>372</v>
      </c>
      <c r="D172" s="38" t="s">
        <v>36</v>
      </c>
      <c r="E172" s="38" t="s">
        <v>153</v>
      </c>
      <c r="F172" s="38" t="s">
        <v>247</v>
      </c>
      <c r="G172" s="34" t="s">
        <v>34</v>
      </c>
      <c r="H172" s="56"/>
      <c r="I172" s="29">
        <v>85.4</v>
      </c>
      <c r="J172" s="35">
        <v>81.45</v>
      </c>
      <c r="K172" s="36">
        <f t="shared" si="6"/>
        <v>0</v>
      </c>
      <c r="L172" s="57">
        <f t="shared" si="7"/>
        <v>0</v>
      </c>
      <c r="M172" s="37">
        <v>2</v>
      </c>
    </row>
    <row r="173" spans="1:13" s="25" customFormat="1" ht="24">
      <c r="A173" s="80">
        <v>1141</v>
      </c>
      <c r="B173" s="40">
        <v>1077301</v>
      </c>
      <c r="C173" s="41" t="s">
        <v>372</v>
      </c>
      <c r="D173" s="38" t="s">
        <v>36</v>
      </c>
      <c r="E173" s="38" t="s">
        <v>152</v>
      </c>
      <c r="F173" s="38" t="s">
        <v>247</v>
      </c>
      <c r="G173" s="34" t="s">
        <v>34</v>
      </c>
      <c r="H173" s="56"/>
      <c r="I173" s="29">
        <v>84</v>
      </c>
      <c r="J173" s="35">
        <v>80.24</v>
      </c>
      <c r="K173" s="36">
        <f t="shared" si="6"/>
        <v>0</v>
      </c>
      <c r="L173" s="57">
        <f t="shared" si="7"/>
        <v>0</v>
      </c>
      <c r="M173" s="37">
        <v>2</v>
      </c>
    </row>
    <row r="174" spans="1:13" s="25" customFormat="1" ht="24">
      <c r="A174" s="80">
        <v>1145</v>
      </c>
      <c r="B174" s="40">
        <v>1072740</v>
      </c>
      <c r="C174" s="41" t="s">
        <v>373</v>
      </c>
      <c r="D174" s="38" t="s">
        <v>354</v>
      </c>
      <c r="E174" s="38" t="s">
        <v>374</v>
      </c>
      <c r="F174" s="38" t="s">
        <v>375</v>
      </c>
      <c r="G174" s="34" t="s">
        <v>34</v>
      </c>
      <c r="H174" s="56"/>
      <c r="I174" s="29">
        <v>279.1</v>
      </c>
      <c r="J174" s="35">
        <v>266.74</v>
      </c>
      <c r="K174" s="36">
        <f t="shared" si="6"/>
        <v>0</v>
      </c>
      <c r="L174" s="57">
        <f t="shared" si="7"/>
        <v>0</v>
      </c>
      <c r="M174" s="37">
        <v>2</v>
      </c>
    </row>
    <row r="175" spans="1:13" s="25" customFormat="1" ht="24">
      <c r="A175" s="79">
        <v>1146</v>
      </c>
      <c r="B175" s="32">
        <v>1072762</v>
      </c>
      <c r="C175" s="33" t="s">
        <v>376</v>
      </c>
      <c r="D175" s="33" t="s">
        <v>36</v>
      </c>
      <c r="E175" s="33" t="s">
        <v>377</v>
      </c>
      <c r="F175" s="33" t="s">
        <v>281</v>
      </c>
      <c r="G175" s="34" t="s">
        <v>34</v>
      </c>
      <c r="H175" s="56"/>
      <c r="I175" s="29">
        <v>209.1</v>
      </c>
      <c r="J175" s="35">
        <v>208.37</v>
      </c>
      <c r="K175" s="36">
        <f>H175*I175</f>
        <v>0</v>
      </c>
      <c r="L175" s="57">
        <f>H175*J175</f>
        <v>0</v>
      </c>
      <c r="M175" s="37">
        <v>1</v>
      </c>
    </row>
    <row r="176" spans="1:13" s="25" customFormat="1" ht="24">
      <c r="A176" s="79">
        <v>1147</v>
      </c>
      <c r="B176" s="32">
        <v>1072763</v>
      </c>
      <c r="C176" s="33" t="s">
        <v>376</v>
      </c>
      <c r="D176" s="33" t="s">
        <v>36</v>
      </c>
      <c r="E176" s="33" t="s">
        <v>149</v>
      </c>
      <c r="F176" s="33" t="s">
        <v>281</v>
      </c>
      <c r="G176" s="34" t="s">
        <v>34</v>
      </c>
      <c r="H176" s="56"/>
      <c r="I176" s="29">
        <v>97.1</v>
      </c>
      <c r="J176" s="35">
        <v>96.76</v>
      </c>
      <c r="K176" s="36">
        <f aca="true" t="shared" si="8" ref="K176:K209">H176*I176</f>
        <v>0</v>
      </c>
      <c r="L176" s="57">
        <f aca="true" t="shared" si="9" ref="L176:L209">H176*J176</f>
        <v>0</v>
      </c>
      <c r="M176" s="37">
        <v>1</v>
      </c>
    </row>
    <row r="177" spans="1:13" s="25" customFormat="1" ht="48">
      <c r="A177" s="79">
        <v>1160</v>
      </c>
      <c r="B177" s="32">
        <v>1072914</v>
      </c>
      <c r="C177" s="46" t="s">
        <v>378</v>
      </c>
      <c r="D177" s="46" t="s">
        <v>35</v>
      </c>
      <c r="E177" s="46" t="s">
        <v>45</v>
      </c>
      <c r="F177" s="46" t="s">
        <v>379</v>
      </c>
      <c r="G177" s="34" t="s">
        <v>34</v>
      </c>
      <c r="H177" s="56"/>
      <c r="I177" s="29">
        <v>196.2</v>
      </c>
      <c r="J177" s="35">
        <v>196.2</v>
      </c>
      <c r="K177" s="36">
        <f t="shared" si="8"/>
        <v>0</v>
      </c>
      <c r="L177" s="57">
        <f t="shared" si="9"/>
        <v>0</v>
      </c>
      <c r="M177" s="37">
        <v>1</v>
      </c>
    </row>
    <row r="178" spans="1:13" s="25" customFormat="1" ht="24">
      <c r="A178" s="80">
        <v>1222</v>
      </c>
      <c r="B178" s="40">
        <v>1088012</v>
      </c>
      <c r="C178" s="41" t="s">
        <v>380</v>
      </c>
      <c r="D178" s="38" t="s">
        <v>47</v>
      </c>
      <c r="E178" s="38" t="s">
        <v>381</v>
      </c>
      <c r="F178" s="38" t="s">
        <v>382</v>
      </c>
      <c r="G178" s="34" t="s">
        <v>34</v>
      </c>
      <c r="H178" s="56"/>
      <c r="I178" s="29">
        <v>1484</v>
      </c>
      <c r="J178" s="35">
        <v>1013.2</v>
      </c>
      <c r="K178" s="36">
        <f t="shared" si="8"/>
        <v>0</v>
      </c>
      <c r="L178" s="57">
        <f t="shared" si="9"/>
        <v>0</v>
      </c>
      <c r="M178" s="37">
        <v>2</v>
      </c>
    </row>
    <row r="179" spans="1:13" s="25" customFormat="1" ht="24">
      <c r="A179" s="80">
        <v>1223</v>
      </c>
      <c r="B179" s="40">
        <v>1088013</v>
      </c>
      <c r="C179" s="41" t="s">
        <v>380</v>
      </c>
      <c r="D179" s="38" t="s">
        <v>47</v>
      </c>
      <c r="E179" s="38" t="s">
        <v>383</v>
      </c>
      <c r="F179" s="38" t="s">
        <v>382</v>
      </c>
      <c r="G179" s="34" t="s">
        <v>34</v>
      </c>
      <c r="H179" s="56"/>
      <c r="I179" s="29">
        <v>1484</v>
      </c>
      <c r="J179" s="35">
        <v>1013.2</v>
      </c>
      <c r="K179" s="36">
        <f t="shared" si="8"/>
        <v>0</v>
      </c>
      <c r="L179" s="57">
        <f t="shared" si="9"/>
        <v>0</v>
      </c>
      <c r="M179" s="37">
        <v>2</v>
      </c>
    </row>
    <row r="180" spans="1:13" s="25" customFormat="1" ht="24">
      <c r="A180" s="80">
        <v>1224</v>
      </c>
      <c r="B180" s="40">
        <v>1088014</v>
      </c>
      <c r="C180" s="41" t="s">
        <v>380</v>
      </c>
      <c r="D180" s="38" t="s">
        <v>47</v>
      </c>
      <c r="E180" s="38" t="s">
        <v>384</v>
      </c>
      <c r="F180" s="38" t="s">
        <v>382</v>
      </c>
      <c r="G180" s="34" t="s">
        <v>34</v>
      </c>
      <c r="H180" s="56"/>
      <c r="I180" s="29">
        <v>1484</v>
      </c>
      <c r="J180" s="35">
        <v>1013.2</v>
      </c>
      <c r="K180" s="36">
        <f t="shared" si="8"/>
        <v>0</v>
      </c>
      <c r="L180" s="57">
        <f t="shared" si="9"/>
        <v>0</v>
      </c>
      <c r="M180" s="37">
        <v>2</v>
      </c>
    </row>
    <row r="181" spans="1:13" s="25" customFormat="1" ht="24">
      <c r="A181" s="80">
        <v>1225</v>
      </c>
      <c r="B181" s="40">
        <v>1088015</v>
      </c>
      <c r="C181" s="41" t="s">
        <v>380</v>
      </c>
      <c r="D181" s="38" t="s">
        <v>47</v>
      </c>
      <c r="E181" s="38" t="s">
        <v>385</v>
      </c>
      <c r="F181" s="38" t="s">
        <v>382</v>
      </c>
      <c r="G181" s="34" t="s">
        <v>34</v>
      </c>
      <c r="H181" s="56"/>
      <c r="I181" s="29">
        <v>1484</v>
      </c>
      <c r="J181" s="35">
        <v>1013.2</v>
      </c>
      <c r="K181" s="36">
        <f t="shared" si="8"/>
        <v>0</v>
      </c>
      <c r="L181" s="57">
        <f t="shared" si="9"/>
        <v>0</v>
      </c>
      <c r="M181" s="37">
        <v>2</v>
      </c>
    </row>
    <row r="182" spans="1:13" s="25" customFormat="1" ht="36">
      <c r="A182" s="80">
        <v>1226</v>
      </c>
      <c r="B182" s="40">
        <v>9088225</v>
      </c>
      <c r="C182" s="41" t="s">
        <v>380</v>
      </c>
      <c r="D182" s="38" t="s">
        <v>386</v>
      </c>
      <c r="E182" s="38" t="s">
        <v>387</v>
      </c>
      <c r="F182" s="38" t="s">
        <v>388</v>
      </c>
      <c r="G182" s="34" t="s">
        <v>34</v>
      </c>
      <c r="H182" s="56"/>
      <c r="I182" s="29">
        <v>4679.3</v>
      </c>
      <c r="J182" s="35">
        <v>4466.37</v>
      </c>
      <c r="K182" s="36">
        <f t="shared" si="8"/>
        <v>0</v>
      </c>
      <c r="L182" s="57">
        <f t="shared" si="9"/>
        <v>0</v>
      </c>
      <c r="M182" s="37">
        <v>2</v>
      </c>
    </row>
    <row r="183" spans="1:13" s="25" customFormat="1" ht="36">
      <c r="A183" s="80">
        <v>1227</v>
      </c>
      <c r="B183" s="40">
        <v>9088226</v>
      </c>
      <c r="C183" s="41" t="s">
        <v>380</v>
      </c>
      <c r="D183" s="38" t="s">
        <v>386</v>
      </c>
      <c r="E183" s="38" t="s">
        <v>389</v>
      </c>
      <c r="F183" s="38" t="s">
        <v>388</v>
      </c>
      <c r="G183" s="34" t="s">
        <v>34</v>
      </c>
      <c r="H183" s="56"/>
      <c r="I183" s="29">
        <v>4679.3</v>
      </c>
      <c r="J183" s="35">
        <v>4466.37</v>
      </c>
      <c r="K183" s="36">
        <f t="shared" si="8"/>
        <v>0</v>
      </c>
      <c r="L183" s="57">
        <f t="shared" si="9"/>
        <v>0</v>
      </c>
      <c r="M183" s="37">
        <v>2</v>
      </c>
    </row>
    <row r="184" spans="1:13" s="25" customFormat="1" ht="24">
      <c r="A184" s="79">
        <v>1252</v>
      </c>
      <c r="B184" s="32">
        <v>1182051</v>
      </c>
      <c r="C184" s="38" t="s">
        <v>390</v>
      </c>
      <c r="D184" s="38" t="s">
        <v>391</v>
      </c>
      <c r="E184" s="38" t="s">
        <v>392</v>
      </c>
      <c r="F184" s="38" t="s">
        <v>393</v>
      </c>
      <c r="G184" s="34" t="s">
        <v>34</v>
      </c>
      <c r="H184" s="56"/>
      <c r="I184" s="29">
        <v>372.1</v>
      </c>
      <c r="J184" s="35">
        <v>351.5</v>
      </c>
      <c r="K184" s="36">
        <f t="shared" si="8"/>
        <v>0</v>
      </c>
      <c r="L184" s="57">
        <f t="shared" si="9"/>
        <v>0</v>
      </c>
      <c r="M184" s="37">
        <v>1</v>
      </c>
    </row>
    <row r="185" spans="1:13" s="25" customFormat="1" ht="24">
      <c r="A185" s="79">
        <v>1253</v>
      </c>
      <c r="B185" s="32">
        <v>1182052</v>
      </c>
      <c r="C185" s="38" t="s">
        <v>390</v>
      </c>
      <c r="D185" s="38" t="s">
        <v>391</v>
      </c>
      <c r="E185" s="38" t="s">
        <v>394</v>
      </c>
      <c r="F185" s="38" t="s">
        <v>393</v>
      </c>
      <c r="G185" s="34" t="s">
        <v>34</v>
      </c>
      <c r="H185" s="56"/>
      <c r="I185" s="29">
        <v>1242.4</v>
      </c>
      <c r="J185" s="35">
        <v>1234.4</v>
      </c>
      <c r="K185" s="36">
        <f t="shared" si="8"/>
        <v>0</v>
      </c>
      <c r="L185" s="57">
        <f t="shared" si="9"/>
        <v>0</v>
      </c>
      <c r="M185" s="37">
        <v>1</v>
      </c>
    </row>
    <row r="186" spans="1:13" s="25" customFormat="1" ht="24">
      <c r="A186" s="79">
        <v>1255</v>
      </c>
      <c r="B186" s="32">
        <v>2087508</v>
      </c>
      <c r="C186" s="33" t="s">
        <v>395</v>
      </c>
      <c r="D186" s="33" t="s">
        <v>396</v>
      </c>
      <c r="E186" s="33" t="s">
        <v>397</v>
      </c>
      <c r="F186" s="33" t="s">
        <v>398</v>
      </c>
      <c r="G186" s="34" t="s">
        <v>34</v>
      </c>
      <c r="H186" s="56"/>
      <c r="I186" s="29">
        <v>93.1</v>
      </c>
      <c r="J186" s="35">
        <v>93.1</v>
      </c>
      <c r="K186" s="36">
        <f t="shared" si="8"/>
        <v>0</v>
      </c>
      <c r="L186" s="57">
        <f t="shared" si="9"/>
        <v>0</v>
      </c>
      <c r="M186" s="37">
        <v>1</v>
      </c>
    </row>
    <row r="187" spans="1:13" s="25" customFormat="1" ht="24">
      <c r="A187" s="79">
        <v>1256</v>
      </c>
      <c r="B187" s="32">
        <v>2087505</v>
      </c>
      <c r="C187" s="33" t="s">
        <v>395</v>
      </c>
      <c r="D187" s="33" t="s">
        <v>396</v>
      </c>
      <c r="E187" s="33" t="s">
        <v>399</v>
      </c>
      <c r="F187" s="33" t="s">
        <v>393</v>
      </c>
      <c r="G187" s="34" t="s">
        <v>34</v>
      </c>
      <c r="H187" s="56"/>
      <c r="I187" s="29">
        <v>155.2</v>
      </c>
      <c r="J187" s="35">
        <v>155.2</v>
      </c>
      <c r="K187" s="36">
        <f t="shared" si="8"/>
        <v>0</v>
      </c>
      <c r="L187" s="57">
        <f t="shared" si="9"/>
        <v>0</v>
      </c>
      <c r="M187" s="37">
        <v>1</v>
      </c>
    </row>
    <row r="188" spans="1:13" s="25" customFormat="1" ht="36">
      <c r="A188" s="80">
        <v>1275</v>
      </c>
      <c r="B188" s="40">
        <v>7114673</v>
      </c>
      <c r="C188" s="42" t="s">
        <v>400</v>
      </c>
      <c r="D188" s="33" t="s">
        <v>401</v>
      </c>
      <c r="E188" s="33" t="s">
        <v>402</v>
      </c>
      <c r="F188" s="33" t="s">
        <v>403</v>
      </c>
      <c r="G188" s="34" t="s">
        <v>34</v>
      </c>
      <c r="H188" s="56"/>
      <c r="I188" s="29">
        <v>2260.5</v>
      </c>
      <c r="J188" s="35">
        <v>2173.1</v>
      </c>
      <c r="K188" s="36">
        <f t="shared" si="8"/>
        <v>0</v>
      </c>
      <c r="L188" s="57">
        <f t="shared" si="9"/>
        <v>0</v>
      </c>
      <c r="M188" s="37">
        <v>3</v>
      </c>
    </row>
    <row r="189" spans="1:13" s="25" customFormat="1" ht="36">
      <c r="A189" s="80">
        <v>1276</v>
      </c>
      <c r="B189" s="40">
        <v>7114674</v>
      </c>
      <c r="C189" s="42" t="s">
        <v>400</v>
      </c>
      <c r="D189" s="33" t="s">
        <v>401</v>
      </c>
      <c r="E189" s="33" t="s">
        <v>404</v>
      </c>
      <c r="F189" s="33" t="s">
        <v>403</v>
      </c>
      <c r="G189" s="34" t="s">
        <v>34</v>
      </c>
      <c r="H189" s="56"/>
      <c r="I189" s="29">
        <v>2974.7</v>
      </c>
      <c r="J189" s="35">
        <v>2859.35</v>
      </c>
      <c r="K189" s="36">
        <f t="shared" si="8"/>
        <v>0</v>
      </c>
      <c r="L189" s="57">
        <f t="shared" si="9"/>
        <v>0</v>
      </c>
      <c r="M189" s="37">
        <v>3</v>
      </c>
    </row>
    <row r="190" spans="1:13" s="25" customFormat="1" ht="24">
      <c r="A190" s="80">
        <v>1280</v>
      </c>
      <c r="B190" s="40">
        <v>7114710</v>
      </c>
      <c r="C190" s="42" t="s">
        <v>50</v>
      </c>
      <c r="D190" s="33" t="s">
        <v>51</v>
      </c>
      <c r="E190" s="33" t="s">
        <v>405</v>
      </c>
      <c r="F190" s="33" t="s">
        <v>41</v>
      </c>
      <c r="G190" s="34" t="s">
        <v>34</v>
      </c>
      <c r="H190" s="56"/>
      <c r="I190" s="29">
        <v>1614.7</v>
      </c>
      <c r="J190" s="35">
        <v>1521.53</v>
      </c>
      <c r="K190" s="36">
        <f t="shared" si="8"/>
        <v>0</v>
      </c>
      <c r="L190" s="57">
        <f t="shared" si="9"/>
        <v>0</v>
      </c>
      <c r="M190" s="37">
        <v>3</v>
      </c>
    </row>
    <row r="191" spans="1:13" s="25" customFormat="1" ht="24">
      <c r="A191" s="80">
        <v>1281</v>
      </c>
      <c r="B191" s="40">
        <v>7114711</v>
      </c>
      <c r="C191" s="42" t="s">
        <v>50</v>
      </c>
      <c r="D191" s="33" t="s">
        <v>51</v>
      </c>
      <c r="E191" s="33" t="s">
        <v>406</v>
      </c>
      <c r="F191" s="33" t="s">
        <v>41</v>
      </c>
      <c r="G191" s="34" t="s">
        <v>34</v>
      </c>
      <c r="H191" s="56"/>
      <c r="I191" s="29">
        <v>2108.9</v>
      </c>
      <c r="J191" s="35">
        <v>1623.9</v>
      </c>
      <c r="K191" s="36">
        <f t="shared" si="8"/>
        <v>0</v>
      </c>
      <c r="L191" s="57">
        <f t="shared" si="9"/>
        <v>0</v>
      </c>
      <c r="M191" s="37">
        <v>3</v>
      </c>
    </row>
    <row r="192" spans="1:13" s="25" customFormat="1" ht="36">
      <c r="A192" s="80">
        <v>1292</v>
      </c>
      <c r="B192" s="40">
        <v>7114741</v>
      </c>
      <c r="C192" s="42" t="s">
        <v>407</v>
      </c>
      <c r="D192" s="33" t="s">
        <v>408</v>
      </c>
      <c r="E192" s="33" t="s">
        <v>409</v>
      </c>
      <c r="F192" s="33" t="s">
        <v>410</v>
      </c>
      <c r="G192" s="34" t="s">
        <v>34</v>
      </c>
      <c r="H192" s="56"/>
      <c r="I192" s="31">
        <v>3102.4</v>
      </c>
      <c r="J192" s="35">
        <v>3002.82</v>
      </c>
      <c r="K192" s="36">
        <f t="shared" si="8"/>
        <v>0</v>
      </c>
      <c r="L192" s="57">
        <f t="shared" si="9"/>
        <v>0</v>
      </c>
      <c r="M192" s="37">
        <v>2</v>
      </c>
    </row>
    <row r="193" spans="1:13" s="25" customFormat="1" ht="36">
      <c r="A193" s="80">
        <v>1293</v>
      </c>
      <c r="B193" s="40">
        <v>7114744</v>
      </c>
      <c r="C193" s="42" t="s">
        <v>407</v>
      </c>
      <c r="D193" s="33" t="s">
        <v>408</v>
      </c>
      <c r="E193" s="39" t="s">
        <v>411</v>
      </c>
      <c r="F193" s="33" t="s">
        <v>410</v>
      </c>
      <c r="G193" s="34" t="s">
        <v>34</v>
      </c>
      <c r="H193" s="56"/>
      <c r="I193" s="31">
        <v>1873.4</v>
      </c>
      <c r="J193" s="35">
        <v>1813.26</v>
      </c>
      <c r="K193" s="36">
        <f t="shared" si="8"/>
        <v>0</v>
      </c>
      <c r="L193" s="57">
        <f t="shared" si="9"/>
        <v>0</v>
      </c>
      <c r="M193" s="37">
        <v>2</v>
      </c>
    </row>
    <row r="194" spans="1:13" s="25" customFormat="1" ht="36">
      <c r="A194" s="79">
        <v>1300</v>
      </c>
      <c r="B194" s="32">
        <v>1114503</v>
      </c>
      <c r="C194" s="33" t="s">
        <v>412</v>
      </c>
      <c r="D194" s="33" t="s">
        <v>38</v>
      </c>
      <c r="E194" s="33" t="s">
        <v>413</v>
      </c>
      <c r="F194" s="33" t="s">
        <v>105</v>
      </c>
      <c r="G194" s="34" t="s">
        <v>34</v>
      </c>
      <c r="H194" s="56"/>
      <c r="I194" s="29">
        <v>222.5</v>
      </c>
      <c r="J194" s="35">
        <v>221.41</v>
      </c>
      <c r="K194" s="36">
        <f t="shared" si="8"/>
        <v>0</v>
      </c>
      <c r="L194" s="57">
        <f t="shared" si="9"/>
        <v>0</v>
      </c>
      <c r="M194" s="37">
        <v>1</v>
      </c>
    </row>
    <row r="195" spans="1:13" s="25" customFormat="1" ht="24">
      <c r="A195" s="80">
        <v>1318</v>
      </c>
      <c r="B195" s="40">
        <v>1119220</v>
      </c>
      <c r="C195" s="41" t="s">
        <v>414</v>
      </c>
      <c r="D195" s="38" t="s">
        <v>36</v>
      </c>
      <c r="E195" s="38" t="s">
        <v>415</v>
      </c>
      <c r="F195" s="38" t="s">
        <v>410</v>
      </c>
      <c r="G195" s="34" t="s">
        <v>34</v>
      </c>
      <c r="H195" s="56"/>
      <c r="I195" s="29">
        <v>4348.1</v>
      </c>
      <c r="J195" s="35">
        <v>4208.51</v>
      </c>
      <c r="K195" s="36">
        <f t="shared" si="8"/>
        <v>0</v>
      </c>
      <c r="L195" s="57">
        <f t="shared" si="9"/>
        <v>0</v>
      </c>
      <c r="M195" s="37">
        <v>2</v>
      </c>
    </row>
    <row r="196" spans="1:13" s="25" customFormat="1" ht="24">
      <c r="A196" s="80">
        <v>1321</v>
      </c>
      <c r="B196" s="40">
        <v>1058317</v>
      </c>
      <c r="C196" s="50" t="s">
        <v>416</v>
      </c>
      <c r="D196" s="47" t="s">
        <v>36</v>
      </c>
      <c r="E196" s="47" t="s">
        <v>163</v>
      </c>
      <c r="F196" s="47" t="s">
        <v>417</v>
      </c>
      <c r="G196" s="34" t="s">
        <v>34</v>
      </c>
      <c r="H196" s="56"/>
      <c r="I196" s="29">
        <v>272.8</v>
      </c>
      <c r="J196" s="35">
        <v>264.32</v>
      </c>
      <c r="K196" s="36">
        <f t="shared" si="8"/>
        <v>0</v>
      </c>
      <c r="L196" s="57">
        <f t="shared" si="9"/>
        <v>0</v>
      </c>
      <c r="M196" s="37">
        <v>4</v>
      </c>
    </row>
    <row r="197" spans="1:13" s="25" customFormat="1" ht="24">
      <c r="A197" s="80">
        <v>1322</v>
      </c>
      <c r="B197" s="40">
        <v>1058318</v>
      </c>
      <c r="C197" s="50" t="s">
        <v>416</v>
      </c>
      <c r="D197" s="47" t="s">
        <v>36</v>
      </c>
      <c r="E197" s="47" t="s">
        <v>418</v>
      </c>
      <c r="F197" s="47" t="s">
        <v>417</v>
      </c>
      <c r="G197" s="34" t="s">
        <v>34</v>
      </c>
      <c r="H197" s="56"/>
      <c r="I197" s="29">
        <v>136.4</v>
      </c>
      <c r="J197" s="35">
        <v>132.16</v>
      </c>
      <c r="K197" s="36">
        <f t="shared" si="8"/>
        <v>0</v>
      </c>
      <c r="L197" s="57">
        <f t="shared" si="9"/>
        <v>0</v>
      </c>
      <c r="M197" s="37">
        <v>4</v>
      </c>
    </row>
    <row r="198" spans="1:13" s="25" customFormat="1" ht="24">
      <c r="A198" s="80">
        <v>1324</v>
      </c>
      <c r="B198" s="40">
        <v>3114450</v>
      </c>
      <c r="C198" s="41" t="s">
        <v>419</v>
      </c>
      <c r="D198" s="38" t="s">
        <v>111</v>
      </c>
      <c r="E198" s="38" t="s">
        <v>420</v>
      </c>
      <c r="F198" s="38" t="s">
        <v>58</v>
      </c>
      <c r="G198" s="34" t="s">
        <v>34</v>
      </c>
      <c r="H198" s="56"/>
      <c r="I198" s="29">
        <v>166.3</v>
      </c>
      <c r="J198" s="35">
        <v>151.35</v>
      </c>
      <c r="K198" s="36">
        <f t="shared" si="8"/>
        <v>0</v>
      </c>
      <c r="L198" s="57">
        <f t="shared" si="9"/>
        <v>0</v>
      </c>
      <c r="M198" s="37">
        <v>3</v>
      </c>
    </row>
    <row r="199" spans="1:13" s="25" customFormat="1" ht="24">
      <c r="A199" s="80">
        <v>1329</v>
      </c>
      <c r="B199" s="40">
        <v>4150250</v>
      </c>
      <c r="C199" s="42" t="s">
        <v>421</v>
      </c>
      <c r="D199" s="33" t="s">
        <v>422</v>
      </c>
      <c r="E199" s="33" t="s">
        <v>423</v>
      </c>
      <c r="F199" s="33" t="s">
        <v>58</v>
      </c>
      <c r="G199" s="34" t="s">
        <v>34</v>
      </c>
      <c r="H199" s="56"/>
      <c r="I199" s="31">
        <v>139.1</v>
      </c>
      <c r="J199" s="35">
        <v>126.59</v>
      </c>
      <c r="K199" s="36">
        <f t="shared" si="8"/>
        <v>0</v>
      </c>
      <c r="L199" s="57">
        <f t="shared" si="9"/>
        <v>0</v>
      </c>
      <c r="M199" s="37">
        <v>3</v>
      </c>
    </row>
    <row r="200" spans="1:13" s="25" customFormat="1" ht="24">
      <c r="A200" s="80">
        <v>1338</v>
      </c>
      <c r="B200" s="40">
        <v>7090791</v>
      </c>
      <c r="C200" s="41" t="s">
        <v>424</v>
      </c>
      <c r="D200" s="38" t="s">
        <v>425</v>
      </c>
      <c r="E200" s="38" t="s">
        <v>426</v>
      </c>
      <c r="F200" s="38" t="s">
        <v>58</v>
      </c>
      <c r="G200" s="34" t="s">
        <v>34</v>
      </c>
      <c r="H200" s="56"/>
      <c r="I200" s="29">
        <v>219.9</v>
      </c>
      <c r="J200" s="35">
        <v>199.47</v>
      </c>
      <c r="K200" s="36">
        <f t="shared" si="8"/>
        <v>0</v>
      </c>
      <c r="L200" s="57">
        <f t="shared" si="9"/>
        <v>0</v>
      </c>
      <c r="M200" s="37">
        <v>3</v>
      </c>
    </row>
    <row r="201" spans="1:13" s="25" customFormat="1" ht="24">
      <c r="A201" s="80">
        <v>1349</v>
      </c>
      <c r="B201" s="40">
        <v>7093020</v>
      </c>
      <c r="C201" s="42" t="s">
        <v>427</v>
      </c>
      <c r="D201" s="33" t="s">
        <v>428</v>
      </c>
      <c r="E201" s="33" t="s">
        <v>429</v>
      </c>
      <c r="F201" s="33" t="s">
        <v>430</v>
      </c>
      <c r="G201" s="34" t="s">
        <v>34</v>
      </c>
      <c r="H201" s="56"/>
      <c r="I201" s="29">
        <v>230.3</v>
      </c>
      <c r="J201" s="35">
        <v>199.15</v>
      </c>
      <c r="K201" s="36">
        <f t="shared" si="8"/>
        <v>0</v>
      </c>
      <c r="L201" s="57">
        <f t="shared" si="9"/>
        <v>0</v>
      </c>
      <c r="M201" s="37">
        <v>3</v>
      </c>
    </row>
    <row r="202" spans="1:13" s="25" customFormat="1" ht="24">
      <c r="A202" s="80">
        <v>1357</v>
      </c>
      <c r="B202" s="40">
        <v>7099172</v>
      </c>
      <c r="C202" s="45" t="s">
        <v>431</v>
      </c>
      <c r="D202" s="46" t="s">
        <v>428</v>
      </c>
      <c r="E202" s="46" t="s">
        <v>432</v>
      </c>
      <c r="F202" s="46" t="s">
        <v>433</v>
      </c>
      <c r="G202" s="34" t="s">
        <v>34</v>
      </c>
      <c r="H202" s="56"/>
      <c r="I202" s="29">
        <v>500.2</v>
      </c>
      <c r="J202" s="95">
        <v>453.1</v>
      </c>
      <c r="K202" s="36">
        <f t="shared" si="8"/>
        <v>0</v>
      </c>
      <c r="L202" s="57">
        <f t="shared" si="9"/>
        <v>0</v>
      </c>
      <c r="M202" s="37">
        <v>3</v>
      </c>
    </row>
    <row r="203" spans="1:13" s="25" customFormat="1" ht="24">
      <c r="A203" s="80">
        <v>1359</v>
      </c>
      <c r="B203" s="40">
        <v>7099001</v>
      </c>
      <c r="C203" s="42" t="s">
        <v>434</v>
      </c>
      <c r="D203" s="33" t="s">
        <v>428</v>
      </c>
      <c r="E203" s="33" t="s">
        <v>435</v>
      </c>
      <c r="F203" s="33" t="s">
        <v>267</v>
      </c>
      <c r="G203" s="34" t="s">
        <v>34</v>
      </c>
      <c r="H203" s="56"/>
      <c r="I203" s="29">
        <v>364.9</v>
      </c>
      <c r="J203" s="35">
        <v>332.1</v>
      </c>
      <c r="K203" s="36">
        <f t="shared" si="8"/>
        <v>0</v>
      </c>
      <c r="L203" s="57">
        <f t="shared" si="9"/>
        <v>0</v>
      </c>
      <c r="M203" s="37">
        <v>3</v>
      </c>
    </row>
    <row r="204" spans="1:13" s="25" customFormat="1" ht="24">
      <c r="A204" s="80">
        <v>1369</v>
      </c>
      <c r="B204" s="40">
        <v>7099171</v>
      </c>
      <c r="C204" s="42" t="s">
        <v>436</v>
      </c>
      <c r="D204" s="33" t="s">
        <v>428</v>
      </c>
      <c r="E204" s="33" t="s">
        <v>435</v>
      </c>
      <c r="F204" s="33" t="s">
        <v>33</v>
      </c>
      <c r="G204" s="34" t="s">
        <v>34</v>
      </c>
      <c r="H204" s="56"/>
      <c r="I204" s="29">
        <v>364.9</v>
      </c>
      <c r="J204" s="35">
        <v>357.42</v>
      </c>
      <c r="K204" s="36">
        <f t="shared" si="8"/>
        <v>0</v>
      </c>
      <c r="L204" s="57">
        <f t="shared" si="9"/>
        <v>0</v>
      </c>
      <c r="M204" s="37">
        <v>3</v>
      </c>
    </row>
    <row r="205" spans="1:13" s="25" customFormat="1" ht="36">
      <c r="A205" s="79">
        <v>1374</v>
      </c>
      <c r="B205" s="32" t="s">
        <v>437</v>
      </c>
      <c r="C205" s="33" t="s">
        <v>438</v>
      </c>
      <c r="D205" s="33" t="s">
        <v>439</v>
      </c>
      <c r="E205" s="33" t="s">
        <v>440</v>
      </c>
      <c r="F205" s="33" t="s">
        <v>441</v>
      </c>
      <c r="G205" s="34" t="s">
        <v>34</v>
      </c>
      <c r="H205" s="56"/>
      <c r="I205" s="31">
        <v>235</v>
      </c>
      <c r="J205" s="35">
        <v>233.66</v>
      </c>
      <c r="K205" s="36">
        <f t="shared" si="8"/>
        <v>0</v>
      </c>
      <c r="L205" s="57">
        <f t="shared" si="9"/>
        <v>0</v>
      </c>
      <c r="M205" s="37">
        <v>1</v>
      </c>
    </row>
    <row r="206" spans="1:13" s="25" customFormat="1" ht="24">
      <c r="A206" s="81">
        <v>1401</v>
      </c>
      <c r="B206" s="51" t="s">
        <v>442</v>
      </c>
      <c r="C206" s="52" t="s">
        <v>443</v>
      </c>
      <c r="D206" s="53" t="s">
        <v>444</v>
      </c>
      <c r="E206" s="53" t="s">
        <v>445</v>
      </c>
      <c r="F206" s="53" t="s">
        <v>207</v>
      </c>
      <c r="G206" s="34" t="s">
        <v>34</v>
      </c>
      <c r="H206" s="56"/>
      <c r="I206" s="29">
        <v>1985.5</v>
      </c>
      <c r="J206" s="35">
        <v>1944.4</v>
      </c>
      <c r="K206" s="36">
        <f t="shared" si="8"/>
        <v>0</v>
      </c>
      <c r="L206" s="57">
        <f t="shared" si="9"/>
        <v>0</v>
      </c>
      <c r="M206" s="37">
        <v>2</v>
      </c>
    </row>
    <row r="207" spans="1:13" s="25" customFormat="1" ht="24">
      <c r="A207" s="81">
        <v>1402</v>
      </c>
      <c r="B207" s="51" t="s">
        <v>446</v>
      </c>
      <c r="C207" s="52" t="s">
        <v>443</v>
      </c>
      <c r="D207" s="53" t="s">
        <v>444</v>
      </c>
      <c r="E207" s="53" t="s">
        <v>447</v>
      </c>
      <c r="F207" s="53" t="s">
        <v>207</v>
      </c>
      <c r="G207" s="34" t="s">
        <v>34</v>
      </c>
      <c r="H207" s="56"/>
      <c r="I207" s="29">
        <v>3949.1</v>
      </c>
      <c r="J207" s="35">
        <v>3867.35</v>
      </c>
      <c r="K207" s="36">
        <f t="shared" si="8"/>
        <v>0</v>
      </c>
      <c r="L207" s="57">
        <f t="shared" si="9"/>
        <v>0</v>
      </c>
      <c r="M207" s="37">
        <v>2</v>
      </c>
    </row>
    <row r="208" spans="1:13" s="25" customFormat="1" ht="24">
      <c r="A208" s="81">
        <v>1406</v>
      </c>
      <c r="B208" s="54" t="s">
        <v>448</v>
      </c>
      <c r="C208" s="41" t="s">
        <v>449</v>
      </c>
      <c r="D208" s="38" t="s">
        <v>36</v>
      </c>
      <c r="E208" s="38" t="s">
        <v>450</v>
      </c>
      <c r="F208" s="38" t="s">
        <v>451</v>
      </c>
      <c r="G208" s="34" t="s">
        <v>34</v>
      </c>
      <c r="H208" s="56"/>
      <c r="I208" s="29">
        <v>414.3</v>
      </c>
      <c r="J208" s="35">
        <v>401.58</v>
      </c>
      <c r="K208" s="36">
        <f t="shared" si="8"/>
        <v>0</v>
      </c>
      <c r="L208" s="57">
        <f t="shared" si="9"/>
        <v>0</v>
      </c>
      <c r="M208" s="37">
        <v>2</v>
      </c>
    </row>
    <row r="209" spans="1:13" s="25" customFormat="1" ht="24.75" thickBot="1">
      <c r="A209" s="61">
        <v>1407</v>
      </c>
      <c r="B209" s="62" t="s">
        <v>452</v>
      </c>
      <c r="C209" s="63" t="s">
        <v>449</v>
      </c>
      <c r="D209" s="63" t="s">
        <v>36</v>
      </c>
      <c r="E209" s="63" t="s">
        <v>453</v>
      </c>
      <c r="F209" s="63" t="s">
        <v>451</v>
      </c>
      <c r="G209" s="64" t="s">
        <v>34</v>
      </c>
      <c r="H209" s="65"/>
      <c r="I209" s="66">
        <v>690.9</v>
      </c>
      <c r="J209" s="67">
        <v>669.69</v>
      </c>
      <c r="K209" s="68">
        <f t="shared" si="8"/>
        <v>0</v>
      </c>
      <c r="L209" s="69">
        <f t="shared" si="9"/>
        <v>0</v>
      </c>
      <c r="M209" s="37">
        <v>2</v>
      </c>
    </row>
    <row r="210" spans="1:13" ht="11.25" customHeight="1" thickTop="1">
      <c r="A210" s="83" t="s">
        <v>10</v>
      </c>
      <c r="B210" s="84"/>
      <c r="C210" s="84"/>
      <c r="D210" s="84"/>
      <c r="E210" s="84"/>
      <c r="F210" s="84"/>
      <c r="G210" s="84"/>
      <c r="H210" s="84"/>
      <c r="I210" s="84"/>
      <c r="J210" s="85"/>
      <c r="K210" s="76">
        <f>SUM(K7:K46)</f>
        <v>0</v>
      </c>
      <c r="L210" s="60">
        <f>SUM(L7:L209)</f>
        <v>0</v>
      </c>
      <c r="M210" s="55"/>
    </row>
    <row r="211" spans="1:13" ht="12.75">
      <c r="A211" s="86" t="s">
        <v>11</v>
      </c>
      <c r="B211" s="87"/>
      <c r="C211" s="87"/>
      <c r="D211" s="87"/>
      <c r="E211" s="87"/>
      <c r="F211" s="87"/>
      <c r="G211" s="87"/>
      <c r="H211" s="87"/>
      <c r="I211" s="87"/>
      <c r="J211" s="88"/>
      <c r="K211" s="77">
        <f>K210*0.1</f>
        <v>0</v>
      </c>
      <c r="L211" s="58">
        <f>L210*0.1</f>
        <v>0</v>
      </c>
      <c r="M211" s="55"/>
    </row>
    <row r="212" spans="1:13" ht="13.5" thickBot="1">
      <c r="A212" s="89" t="s">
        <v>12</v>
      </c>
      <c r="B212" s="90"/>
      <c r="C212" s="90"/>
      <c r="D212" s="90"/>
      <c r="E212" s="90"/>
      <c r="F212" s="90"/>
      <c r="G212" s="90"/>
      <c r="H212" s="90"/>
      <c r="I212" s="90"/>
      <c r="J212" s="91"/>
      <c r="K212" s="78">
        <f>K211+K210</f>
        <v>0</v>
      </c>
      <c r="L212" s="59">
        <f>L211+L210</f>
        <v>0</v>
      </c>
      <c r="M212" s="55"/>
    </row>
    <row r="213" ht="13.5" thickTop="1"/>
  </sheetData>
  <sheetProtection/>
  <mergeCells count="5">
    <mergeCell ref="A2:L2"/>
    <mergeCell ref="A3:L3"/>
    <mergeCell ref="A210:J210"/>
    <mergeCell ref="A211:J211"/>
    <mergeCell ref="A212:J212"/>
  </mergeCells>
  <printOptions/>
  <pageMargins left="0.7" right="0.7" top="0.75" bottom="0.75" header="0.3" footer="0.3"/>
  <pageSetup orientation="landscape" scale="93" r:id="rId1"/>
  <ignoredErrors>
    <ignoredError sqref="B13:B20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7.7109375" style="1" customWidth="1"/>
    <col min="5" max="5" width="25.421875" style="1" customWidth="1"/>
    <col min="6" max="6" width="26.7109375" style="1" customWidth="1"/>
    <col min="7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454</v>
      </c>
    </row>
    <row r="4" ht="15" thickBot="1"/>
    <row r="5" spans="2:7" ht="24.75" thickBot="1">
      <c r="B5" s="4" t="s">
        <v>14</v>
      </c>
      <c r="C5" s="5" t="s">
        <v>53</v>
      </c>
      <c r="E5" s="73" t="s">
        <v>456</v>
      </c>
      <c r="F5" s="74" t="s">
        <v>457</v>
      </c>
      <c r="G5" s="74" t="s">
        <v>458</v>
      </c>
    </row>
    <row r="6" spans="2:7" ht="15" thickBot="1">
      <c r="B6" s="6"/>
      <c r="C6" s="7"/>
      <c r="E6" s="12">
        <f>SUBTOTAL(9,specifikacija!K7:K209)</f>
        <v>0</v>
      </c>
      <c r="F6" s="12">
        <f>SUBTOTAL(9,specifikacija!L7:L209)</f>
        <v>0</v>
      </c>
      <c r="G6" s="75">
        <f>F6*1.1</f>
        <v>0</v>
      </c>
    </row>
    <row r="7" spans="2:7" ht="15.75" thickBot="1">
      <c r="B7" s="4" t="s">
        <v>15</v>
      </c>
      <c r="C7" s="8" t="s">
        <v>27</v>
      </c>
      <c r="E7" s="92" t="s">
        <v>459</v>
      </c>
      <c r="F7" s="93"/>
      <c r="G7" s="94"/>
    </row>
    <row r="8" spans="2:7" ht="15" thickBot="1">
      <c r="B8" s="6"/>
      <c r="C8" s="7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16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15.75">
      <c r="B13" s="71" t="s">
        <v>31</v>
      </c>
      <c r="C13" s="72" t="s">
        <v>455</v>
      </c>
      <c r="E13" s="9" t="s">
        <v>24</v>
      </c>
      <c r="F13" s="70">
        <f>SUBTOTAL(101,specifikacija!M7:M209)</f>
        <v>2.270935960591133</v>
      </c>
      <c r="G13" s="6"/>
    </row>
    <row r="14" spans="2:7" ht="14.25">
      <c r="B14" s="6"/>
      <c r="C14" s="7"/>
      <c r="E14" s="7"/>
      <c r="F14" s="7"/>
      <c r="G14" s="6"/>
    </row>
    <row r="15" spans="2:6" ht="15">
      <c r="B15" s="4" t="s">
        <v>18</v>
      </c>
      <c r="C15" s="5" t="s">
        <v>22</v>
      </c>
      <c r="E15" s="9" t="s">
        <v>25</v>
      </c>
      <c r="F15" s="8" t="s">
        <v>23</v>
      </c>
    </row>
    <row r="16" spans="2:3" ht="14.25">
      <c r="B16" s="6"/>
      <c r="C16" s="7"/>
    </row>
    <row r="17" spans="2:3" ht="25.5">
      <c r="B17" s="4" t="s">
        <v>19</v>
      </c>
      <c r="C17" s="5" t="s">
        <v>54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2017-10-05T05:46:52Z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