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Adoc" sheetId="1" r:id="rId1"/>
    <sheet name="Obrazac KVI" sheetId="2" r:id="rId2"/>
  </sheets>
  <definedNames>
    <definedName name="_xlnm.Print_Area" localSheetId="0">'Adoc'!$A$1:$L$13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<sst xmlns="http://schemas.openxmlformats.org/spreadsheetml/2006/main" count="66" uniqueCount="65">
  <si>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</si>
  <si>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</si>
  <si>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</si>
  <si>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</si>
  <si>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</si>
  <si>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</si>
  <si>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</si>
  <si>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Партија</t>
  </si>
  <si>
    <t>Фармацеутски облик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</si>
  <si>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</si>
  <si>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</si>
  <si>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</si>
  <si>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</si>
  <si>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</si>
  <si>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</si>
  <si>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</si>
  <si>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</si>
  <si>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</si>
  <si>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</si>
  <si>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</si>
  <si>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</si>
  <si>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</si>
  <si>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</si>
  <si>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</si>
  <si>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</si>
  <si>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</si>
  <si>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</si>
  <si>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</si>
  <si>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</si>
  <si>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</si>
  <si>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</si>
  <si>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</si>
  <si>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</si>
  <si>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</si>
  <si>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</si>
  <si>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</si>
  <si>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ADOC d.o.o.</t>
  </si>
  <si>
    <t>Imigluceraza</t>
  </si>
  <si>
    <t> 0055002</t>
  </si>
  <si>
    <t> Cerezyme®</t>
  </si>
  <si>
    <t>Alglukozidaza alfa</t>
  </si>
  <si>
    <t>0055010 </t>
  </si>
  <si>
    <t> Myozyme®</t>
  </si>
  <si>
    <t>Laronidaza</t>
  </si>
  <si>
    <t> 0055005</t>
  </si>
  <si>
    <t> Aldurazyme®</t>
  </si>
  <si>
    <t>prašak za koncentrat za rastvor za infuzuju</t>
  </si>
  <si>
    <t>200 j. и/или 400 j.</t>
  </si>
  <si>
    <t>јединица</t>
  </si>
  <si>
    <t>prašak za koncentrat za rastvor za infuziju</t>
  </si>
  <si>
    <t>50 mg</t>
  </si>
  <si>
    <t>бочица стаклена</t>
  </si>
  <si>
    <t>koncentrat za rastvor za infuziju</t>
  </si>
  <si>
    <t>500j/5ml</t>
  </si>
  <si>
    <t>бочица</t>
  </si>
  <si>
    <t>404-1-110/16-6</t>
  </si>
  <si>
    <t>Лекови за лечење урођених болести метаболизма</t>
  </si>
  <si>
    <t>ADOC D.O.O.</t>
  </si>
  <si>
    <t>Заштићено име лека</t>
  </si>
  <si>
    <t>Јачина лека</t>
  </si>
  <si>
    <t>Поступак спровео:</t>
  </si>
  <si>
    <t>Назив</t>
  </si>
  <si>
    <t>РФЗО</t>
  </si>
  <si>
    <t>Матични број</t>
  </si>
  <si>
    <t>06042945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</si>
</sst>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63" applyAlignment="1">
      <alignment vertical="center"/>
      <protection/>
    </xf>
    <xf numFmtId="0" fontId="44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50" fillId="0" borderId="0" xfId="63" applyFont="1" applyAlignment="1">
      <alignment wrapText="1"/>
      <protection/>
    </xf>
    <xf numFmtId="0" fontId="51" fillId="0" borderId="0" xfId="63" applyFont="1" applyAlignment="1">
      <alignment wrapText="1"/>
      <protection/>
    </xf>
    <xf numFmtId="4" fontId="52" fillId="0" borderId="11" xfId="63" applyNumberFormat="1" applyFont="1" applyBorder="1" applyAlignment="1">
      <alignment vertical="center" wrapText="1"/>
      <protection/>
    </xf>
    <xf numFmtId="4" fontId="52" fillId="0" borderId="13" xfId="63" applyNumberFormat="1" applyFont="1" applyBorder="1" applyAlignment="1">
      <alignment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3" fontId="52" fillId="0" borderId="14" xfId="63" applyNumberFormat="1" applyFont="1" applyBorder="1" applyAlignment="1">
      <alignment vertical="center" wrapText="1"/>
      <protection/>
    </xf>
    <xf numFmtId="0" fontId="44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3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3" fontId="52" fillId="0" borderId="15" xfId="63" applyNumberFormat="1" applyFont="1" applyBorder="1" applyAlignment="1">
      <alignment vertical="center" wrapText="1"/>
      <protection/>
    </xf>
    <xf numFmtId="0" fontId="52" fillId="0" borderId="0" xfId="63" applyFont="1" applyAlignment="1">
      <alignment vertical="center"/>
      <protection/>
    </xf>
    <xf numFmtId="3" fontId="7" fillId="34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35" borderId="10" xfId="58" applyNumberFormat="1" applyFont="1" applyFill="1" applyBorder="1" applyAlignment="1">
      <alignment horizontal="center" vertical="center" wrapText="1"/>
      <protection/>
    </xf>
    <xf numFmtId="4" fontId="7" fillId="34" borderId="16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4" fontId="8" fillId="35" borderId="17" xfId="59" applyNumberFormat="1" applyFont="1" applyFill="1" applyBorder="1" applyAlignment="1">
      <alignment horizontal="center" vertical="center" wrapText="1"/>
      <protection/>
    </xf>
    <xf numFmtId="4" fontId="7" fillId="35" borderId="17" xfId="0" applyNumberFormat="1" applyFont="1" applyFill="1" applyBorder="1" applyAlignment="1" applyProtection="1">
      <alignment horizontal="center" vertical="center"/>
      <protection locked="0"/>
    </xf>
    <xf numFmtId="4" fontId="7" fillId="34" borderId="18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4" fontId="8" fillId="35" borderId="19" xfId="58" applyNumberFormat="1" applyFont="1" applyFill="1" applyBorder="1" applyAlignment="1">
      <alignment horizontal="center" vertical="center" wrapText="1"/>
      <protection/>
    </xf>
    <xf numFmtId="4" fontId="7" fillId="35" borderId="19" xfId="0" applyNumberFormat="1" applyFont="1" applyFill="1" applyBorder="1" applyAlignment="1" applyProtection="1">
      <alignment horizontal="center" vertical="center"/>
      <protection locked="0"/>
    </xf>
    <xf numFmtId="4" fontId="7" fillId="34" borderId="20" xfId="0" applyNumberFormat="1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4" fontId="51" fillId="35" borderId="15" xfId="0" applyNumberFormat="1" applyFont="1" applyFill="1" applyBorder="1" applyAlignment="1">
      <alignment horizontal="center" vertical="center" wrapText="1"/>
    </xf>
    <xf numFmtId="4" fontId="51" fillId="36" borderId="15" xfId="0" applyNumberFormat="1" applyFont="1" applyFill="1" applyBorder="1" applyAlignment="1">
      <alignment horizontal="center" vertical="center" wrapText="1"/>
    </xf>
    <xf numFmtId="4" fontId="51" fillId="35" borderId="12" xfId="0" applyNumberFormat="1" applyFont="1" applyFill="1" applyBorder="1" applyAlignment="1">
      <alignment vertical="center"/>
    </xf>
    <xf numFmtId="4" fontId="51" fillId="37" borderId="13" xfId="0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3" fontId="55" fillId="0" borderId="10" xfId="63" applyNumberFormat="1" applyFont="1" applyBorder="1" applyAlignment="1">
      <alignment horizontal="center" vertical="center" wrapText="1"/>
      <protection/>
    </xf>
    <xf numFmtId="49" fontId="53" fillId="0" borderId="10" xfId="63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6" fillId="36" borderId="11" xfId="0" applyFont="1" applyFill="1" applyBorder="1" applyAlignment="1">
      <alignment horizontal="right" wrapText="1"/>
    </xf>
    <xf numFmtId="0" fontId="56" fillId="36" borderId="12" xfId="0" applyFont="1" applyFill="1" applyBorder="1" applyAlignment="1">
      <alignment horizontal="right" wrapText="1"/>
    </xf>
    <xf numFmtId="0" fontId="57" fillId="36" borderId="11" xfId="0" applyFont="1" applyFill="1" applyBorder="1" applyAlignment="1">
      <alignment horizontal="right" wrapText="1"/>
    </xf>
    <xf numFmtId="0" fontId="57" fillId="36" borderId="12" xfId="0" applyFont="1" applyFill="1" applyBorder="1" applyAlignment="1">
      <alignment horizontal="right" wrapText="1"/>
    </xf>
    <xf numFmtId="4" fontId="52" fillId="38" borderId="14" xfId="63" applyNumberFormat="1" applyFont="1" applyFill="1" applyBorder="1" applyAlignment="1">
      <alignment horizontal="center" vertical="center" wrapText="1"/>
      <protection/>
    </xf>
    <xf numFmtId="4" fontId="52" fillId="38" borderId="24" xfId="63" applyNumberFormat="1" applyFont="1" applyFill="1" applyBorder="1" applyAlignment="1">
      <alignment horizontal="center" vertical="center" wrapText="1"/>
      <protection/>
    </xf>
    <xf numFmtId="4" fontId="52" fillId="38" borderId="25" xfId="63" applyNumberFormat="1" applyFont="1" applyFill="1" applyBorder="1" applyAlignment="1">
      <alignment horizontal="center" vertical="center" wrapText="1"/>
      <protection/>
    </xf>
    <xf numFmtId="0" fontId="55" fillId="0" borderId="0" xfId="63" applyFont="1" applyAlignment="1">
      <alignment horizontal="left" vertical="center"/>
      <protection/>
    </xf>
    <xf numFmtId="0" fontId="58" fillId="33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1">
      <selection activeCell="A2" sqref="A2:L2"/>
    </sheetView>
  </sheetViews>
  <sheetFormatPr defaultColWidth="15.00390625" defaultRowHeight="15"/>
  <cols>
    <col min="1" max="1" width="8.7109375" style="19" customWidth="1"/>
    <col min="2" max="2" width="12.28125" style="19" customWidth="1"/>
    <col min="3" max="3" width="17.421875" style="19" customWidth="1"/>
    <col min="4" max="4" width="15.57421875" style="19" customWidth="1"/>
    <col min="5" max="5" width="15.421875" style="19" customWidth="1"/>
    <col min="6" max="6" width="18.28125" style="19" customWidth="1"/>
    <col min="7" max="7" width="14.421875" style="19" customWidth="1"/>
    <col min="8" max="8" width="14.28125" style="19" customWidth="1"/>
    <col min="9" max="9" width="15.00390625" style="19" hidden="1" customWidth="1"/>
    <col min="10" max="10" width="15.00390625" style="19" customWidth="1"/>
    <col min="11" max="11" width="15.00390625" style="19" hidden="1" customWidth="1"/>
    <col min="12" max="12" width="16.421875" style="19" customWidth="1"/>
  </cols>
  <sheetData>
    <row r="2" spans="1:12" s="20" customFormat="1" ht="29.25" customHeight="1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0" customFormat="1" ht="14.25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21.75" customHeight="1"/>
    <row r="5" ht="15.75" thickBot="1"/>
    <row r="6" spans="1:12" ht="50.25" customHeight="1" thickBot="1">
      <c r="A6" s="61" t="s">
        <v>7</v>
      </c>
      <c r="B6" s="61" t="s">
        <v>25</v>
      </c>
      <c r="C6" s="61" t="s">
        <v>0</v>
      </c>
      <c r="D6" s="61" t="s">
        <v>58</v>
      </c>
      <c r="E6" s="61" t="s">
        <v>8</v>
      </c>
      <c r="F6" s="61" t="s">
        <v>59</v>
      </c>
      <c r="G6" s="61" t="s">
        <v>9</v>
      </c>
      <c r="H6" s="35" t="s">
        <v>10</v>
      </c>
      <c r="I6" s="36" t="s">
        <v>11</v>
      </c>
      <c r="J6" s="35" t="s">
        <v>12</v>
      </c>
      <c r="K6" s="37" t="s">
        <v>1</v>
      </c>
      <c r="L6" s="38" t="s">
        <v>13</v>
      </c>
    </row>
    <row r="7" spans="1:12" ht="33.75">
      <c r="A7" s="41">
        <v>1</v>
      </c>
      <c r="B7" s="42" t="s">
        <v>37</v>
      </c>
      <c r="C7" s="42" t="s">
        <v>38</v>
      </c>
      <c r="D7" s="42" t="s">
        <v>39</v>
      </c>
      <c r="E7" s="42" t="s">
        <v>46</v>
      </c>
      <c r="F7" s="42" t="s">
        <v>47</v>
      </c>
      <c r="G7" s="42" t="s">
        <v>48</v>
      </c>
      <c r="H7" s="31"/>
      <c r="I7" s="32">
        <v>353.18</v>
      </c>
      <c r="J7" s="42">
        <v>305.21</v>
      </c>
      <c r="K7" s="33">
        <f>H7*I7</f>
        <v>0</v>
      </c>
      <c r="L7" s="34">
        <f>H7*J7</f>
        <v>0</v>
      </c>
    </row>
    <row r="8" spans="1:12" ht="33.75">
      <c r="A8" s="43">
        <v>4</v>
      </c>
      <c r="B8" s="44" t="s">
        <v>40</v>
      </c>
      <c r="C8" s="44" t="s">
        <v>41</v>
      </c>
      <c r="D8" s="44" t="s">
        <v>42</v>
      </c>
      <c r="E8" s="44" t="s">
        <v>49</v>
      </c>
      <c r="F8" s="44" t="s">
        <v>50</v>
      </c>
      <c r="G8" s="44" t="s">
        <v>51</v>
      </c>
      <c r="H8" s="23"/>
      <c r="I8" s="25">
        <v>63887.3</v>
      </c>
      <c r="J8" s="45">
        <v>63887.3</v>
      </c>
      <c r="K8" s="24">
        <f>H8*I8</f>
        <v>0</v>
      </c>
      <c r="L8" s="26">
        <f>H8*J8</f>
        <v>0</v>
      </c>
    </row>
    <row r="9" spans="1:12" ht="23.25" thickBot="1">
      <c r="A9" s="46">
        <v>5</v>
      </c>
      <c r="B9" s="47" t="s">
        <v>43</v>
      </c>
      <c r="C9" s="47" t="s">
        <v>44</v>
      </c>
      <c r="D9" s="47" t="s">
        <v>45</v>
      </c>
      <c r="E9" s="47" t="s">
        <v>52</v>
      </c>
      <c r="F9" s="47" t="s">
        <v>53</v>
      </c>
      <c r="G9" s="47" t="s">
        <v>54</v>
      </c>
      <c r="H9" s="27"/>
      <c r="I9" s="28">
        <v>83496.4</v>
      </c>
      <c r="J9" s="48">
        <v>83496.4</v>
      </c>
      <c r="K9" s="29">
        <f>H9*I9</f>
        <v>0</v>
      </c>
      <c r="L9" s="30">
        <f>H9*J9</f>
        <v>0</v>
      </c>
    </row>
    <row r="10" spans="1:12" s="18" customFormat="1" ht="15.75" thickBot="1">
      <c r="A10" s="53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39">
        <f>SUM(K7:K9)</f>
        <v>0</v>
      </c>
      <c r="L10" s="40">
        <f>SUM(L7:L9)</f>
        <v>0</v>
      </c>
    </row>
    <row r="11" spans="1:12" s="18" customFormat="1" ht="15.75" thickBot="1">
      <c r="A11" s="55" t="s">
        <v>4</v>
      </c>
      <c r="B11" s="56"/>
      <c r="C11" s="56"/>
      <c r="D11" s="56"/>
      <c r="E11" s="56"/>
      <c r="F11" s="56"/>
      <c r="G11" s="56"/>
      <c r="H11" s="56"/>
      <c r="I11" s="56"/>
      <c r="J11" s="56"/>
      <c r="K11" s="39">
        <f>K10*0.1</f>
        <v>0</v>
      </c>
      <c r="L11" s="40">
        <f>L10*0.1</f>
        <v>0</v>
      </c>
    </row>
    <row r="12" spans="1:12" s="18" customFormat="1" ht="15.75" thickBot="1">
      <c r="A12" s="55" t="s">
        <v>5</v>
      </c>
      <c r="B12" s="56"/>
      <c r="C12" s="56"/>
      <c r="D12" s="56"/>
      <c r="E12" s="56"/>
      <c r="F12" s="56"/>
      <c r="G12" s="56"/>
      <c r="H12" s="56"/>
      <c r="I12" s="56"/>
      <c r="J12" s="56"/>
      <c r="K12" s="39">
        <f>K10+K11</f>
        <v>0</v>
      </c>
      <c r="L12" s="40">
        <f>L10+L11</f>
        <v>0</v>
      </c>
    </row>
  </sheetData>
  <sheetProtection/>
  <mergeCells count="5">
    <mergeCell ref="A2:L2"/>
    <mergeCell ref="A3:L3"/>
    <mergeCell ref="A10:J10"/>
    <mergeCell ref="A11:J11"/>
    <mergeCell ref="A12:J12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2</v>
      </c>
      <c r="C2" s="1"/>
      <c r="D2" s="1"/>
      <c r="E2" s="22" t="s">
        <v>57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14</v>
      </c>
      <c r="C5" s="4" t="s">
        <v>55</v>
      </c>
      <c r="D5" s="2"/>
      <c r="E5" s="5" t="s">
        <v>15</v>
      </c>
      <c r="F5" s="6" t="s">
        <v>16</v>
      </c>
      <c r="G5" s="7" t="s">
        <v>17</v>
      </c>
    </row>
    <row r="6" spans="2:7" ht="15.75" thickBot="1">
      <c r="B6" s="8"/>
      <c r="C6" s="9"/>
      <c r="D6" s="2"/>
      <c r="E6" s="10">
        <f>SUM(Adoc!K7:K9)</f>
        <v>0</v>
      </c>
      <c r="F6" s="10">
        <f>SUM(Adoc!L7:L9)</f>
        <v>0</v>
      </c>
      <c r="G6" s="11">
        <f>F6*1.1</f>
        <v>0</v>
      </c>
    </row>
    <row r="7" spans="2:7" ht="24.75" customHeight="1" thickBot="1">
      <c r="B7" s="3" t="s">
        <v>18</v>
      </c>
      <c r="C7" s="12" t="s">
        <v>19</v>
      </c>
      <c r="D7" s="2"/>
      <c r="E7" s="57" t="s">
        <v>20</v>
      </c>
      <c r="F7" s="58"/>
      <c r="G7" s="59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1">
        <f>G6/1000</f>
        <v>0</v>
      </c>
    </row>
    <row r="9" spans="2:7" ht="15">
      <c r="B9" s="3" t="s">
        <v>21</v>
      </c>
      <c r="C9" s="12" t="s">
        <v>22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23</v>
      </c>
      <c r="C11" s="12" t="s">
        <v>24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25</v>
      </c>
      <c r="C13" s="12" t="s">
        <v>26</v>
      </c>
      <c r="D13" s="2"/>
      <c r="E13" s="15" t="s">
        <v>27</v>
      </c>
      <c r="F13" s="16">
        <v>1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25.5">
      <c r="B15" s="3" t="s">
        <v>28</v>
      </c>
      <c r="C15" s="4" t="s">
        <v>29</v>
      </c>
      <c r="D15" s="2"/>
      <c r="E15" s="15" t="s">
        <v>30</v>
      </c>
      <c r="F15" s="12" t="s">
        <v>31</v>
      </c>
      <c r="G15" s="2"/>
    </row>
    <row r="16" spans="2:7" ht="15">
      <c r="B16" s="8"/>
      <c r="C16" s="9"/>
      <c r="D16" s="2"/>
      <c r="E16" s="2"/>
      <c r="F16" s="2"/>
      <c r="G16" s="2"/>
    </row>
    <row r="17" spans="2:7" ht="25.5">
      <c r="B17" s="3" t="s">
        <v>32</v>
      </c>
      <c r="C17" s="4" t="s">
        <v>56</v>
      </c>
      <c r="D17" s="2"/>
      <c r="E17" s="60" t="s">
        <v>60</v>
      </c>
      <c r="F17" s="60"/>
      <c r="G17" s="2"/>
    </row>
    <row r="18" spans="2:7" ht="15">
      <c r="B18" s="8"/>
      <c r="C18" s="9"/>
      <c r="D18" s="2"/>
      <c r="E18" s="2"/>
      <c r="F18" s="2"/>
      <c r="G18" s="2"/>
    </row>
    <row r="19" spans="2:6" ht="15">
      <c r="B19" s="3" t="s">
        <v>33</v>
      </c>
      <c r="C19" s="4" t="s">
        <v>34</v>
      </c>
      <c r="E19" s="15" t="s">
        <v>61</v>
      </c>
      <c r="F19" s="49" t="s">
        <v>62</v>
      </c>
    </row>
    <row r="20" spans="2:3" ht="15">
      <c r="B20" s="8"/>
      <c r="C20" s="9"/>
    </row>
    <row r="21" spans="2:6" ht="15.75">
      <c r="B21" s="3" t="s">
        <v>35</v>
      </c>
      <c r="C21" s="17">
        <v>33600000</v>
      </c>
      <c r="E21" s="15" t="s">
        <v>63</v>
      </c>
      <c r="F21" s="50" t="s">
        <v>64</v>
      </c>
    </row>
  </sheetData>
  <sheetProtection/>
  <mergeCells count="2">
    <mergeCell ref="E7:G7"/>
    <mergeCell ref="E17:F17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Radakovic</cp:lastModifiedBy>
  <cp:lastPrinted>2016-04-11T10:52:39Z</cp:lastPrinted>
  <dcterms:created xsi:type="dcterms:W3CDTF">2013-07-24T11:49:32Z</dcterms:created>
  <dcterms:modified xsi:type="dcterms:W3CDTF">2016-04-11T12:46:27Z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