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<sst xmlns="http://schemas.openxmlformats.org/spreadsheetml/2006/main" count="51" uniqueCount="51">
  <si>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</si>
  <si>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</si>
  <si>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</si>
  <si>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</si>
  <si>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</si>
  <si>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</si>
  <si>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</si>
  <si>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</si>
  <si>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</si>
  <si>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</si>
  <si>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</si>
  <si>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</si>
  <si>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</si>
  <si>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</si>
  <si>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</si>
  <si>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</si>
  <si>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</si>
  <si>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</si>
  <si>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</si>
  <si>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</si>
  <si>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</si>
  <si>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</si>
  <si>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</si>
  <si>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</si>
  <si>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Број понуда</t>
  </si>
  <si>
    <t>Критеријум</t>
  </si>
  <si>
    <t>Партија</t>
  </si>
  <si>
    <t>Отворени</t>
  </si>
  <si>
    <t>Предмет набавке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</si>
  <si>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</si>
  <si>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</si>
  <si>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</si>
  <si>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</si>
  <si>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404-1-110/16-57</t>
  </si>
  <si>
    <t>Шифра предметног добра</t>
  </si>
  <si>
    <t>Заштићени назив понуђеног добра и каталошки број</t>
  </si>
  <si>
    <t>Пратећи специфични потрошни материјал за уградњу интраокуларних сочива</t>
  </si>
  <si>
    <t>ком</t>
  </si>
  <si>
    <t>PHOENIX PHARMA D.O.O.</t>
  </si>
  <si>
    <t xml:space="preserve">Natrijum hijaluronat koncentracije 1,4%-1,8% </t>
  </si>
  <si>
    <t>SM160014</t>
  </si>
  <si>
    <t>Protectalon 1.8%                ZSV</t>
  </si>
  <si>
    <t>VSY Biotechnology B.V.</t>
  </si>
  <si>
    <t>ml</t>
  </si>
  <si>
    <t>Nožić za glavnu inciziju trouglasti sa laserskim markerom ili od austenitnog čelika 2,75mm</t>
  </si>
  <si>
    <t>SM160016</t>
  </si>
  <si>
    <t>Opthalmic knife MSL27</t>
  </si>
  <si>
    <t>Mani Inc.</t>
  </si>
  <si>
    <t>Економски најповољнија понуда за партију 1 и Најнижа понуђена цена за партију 3</t>
  </si>
  <si>
    <t>ПРИЛОГ 1 УГОВОРА - СПЕЦИФИКАЦИЈА  ДОБАРА СА ЦЕНАМА</t>
  </si>
  <si>
    <t>Назив добављача PHOENIX PHARMA d.o.o. Београд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</si>
</sst>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5" borderId="18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4" fontId="39" fillId="33" borderId="18" xfId="0" applyNumberFormat="1" applyFont="1" applyFill="1" applyBorder="1" applyAlignment="1">
      <alignment horizontal="center" vertical="center" wrapText="1"/>
    </xf>
    <xf numFmtId="4" fontId="39" fillId="35" borderId="19" xfId="0" applyNumberFormat="1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5" borderId="21" xfId="0" applyFont="1" applyFill="1" applyBorder="1" applyAlignment="1">
      <alignment horizontal="center" vertical="center" wrapText="1"/>
    </xf>
    <xf numFmtId="0" fontId="3" fillId="35" borderId="21" xfId="56" applyNumberFormat="1" applyFont="1" applyFill="1" applyBorder="1" applyAlignment="1">
      <alignment horizontal="center" vertical="center" wrapText="1"/>
      <protection/>
    </xf>
    <xf numFmtId="4" fontId="39" fillId="34" borderId="22" xfId="0" applyNumberFormat="1" applyFont="1" applyFill="1" applyBorder="1" applyAlignment="1">
      <alignment horizontal="right" vertical="center" wrapText="1"/>
    </xf>
    <xf numFmtId="4" fontId="39" fillId="34" borderId="23" xfId="0" applyNumberFormat="1" applyFont="1" applyFill="1" applyBorder="1" applyAlignment="1">
      <alignment horizontal="right" vertical="center" wrapText="1"/>
    </xf>
    <xf numFmtId="4" fontId="47" fillId="0" borderId="24" xfId="0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0" fontId="46" fillId="0" borderId="11" xfId="55" applyFont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center" vertical="center" wrapText="1"/>
    </xf>
    <xf numFmtId="49" fontId="50" fillId="36" borderId="16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3" fontId="50" fillId="36" borderId="16" xfId="0" applyNumberFormat="1" applyFont="1" applyFill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7" fillId="0" borderId="0" xfId="55" applyFont="1" applyAlignment="1">
      <alignment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4" borderId="26" xfId="0" applyFont="1" applyFill="1" applyBorder="1" applyAlignment="1">
      <alignment horizontal="right" vertical="center" wrapText="1"/>
    </xf>
    <xf numFmtId="0" fontId="39" fillId="34" borderId="27" xfId="0" applyFont="1" applyFill="1" applyBorder="1" applyAlignment="1">
      <alignment horizontal="right" vertical="center" wrapText="1"/>
    </xf>
    <xf numFmtId="0" fontId="39" fillId="34" borderId="28" xfId="0" applyFont="1" applyFill="1" applyBorder="1" applyAlignment="1">
      <alignment horizontal="right" vertical="center" wrapText="1"/>
    </xf>
    <xf numFmtId="0" fontId="39" fillId="34" borderId="29" xfId="0" applyFont="1" applyFill="1" applyBorder="1" applyAlignment="1">
      <alignment horizontal="right" vertical="center" wrapText="1"/>
    </xf>
    <xf numFmtId="0" fontId="39" fillId="34" borderId="30" xfId="0" applyFont="1" applyFill="1" applyBorder="1" applyAlignment="1">
      <alignment horizontal="right" vertical="center" wrapText="1"/>
    </xf>
    <xf numFmtId="0" fontId="39" fillId="34" borderId="17" xfId="0" applyFont="1" applyFill="1" applyBorder="1" applyAlignment="1">
      <alignment horizontal="right" vertical="center" wrapText="1"/>
    </xf>
    <xf numFmtId="0" fontId="39" fillId="34" borderId="31" xfId="0" applyFont="1" applyFill="1" applyBorder="1" applyAlignment="1">
      <alignment horizontal="right" vertical="center" wrapText="1"/>
    </xf>
    <xf numFmtId="4" fontId="47" fillId="34" borderId="15" xfId="0" applyNumberFormat="1" applyFont="1" applyFill="1" applyBorder="1" applyAlignment="1">
      <alignment horizontal="center" vertical="center" wrapText="1"/>
    </xf>
    <xf numFmtId="4" fontId="47" fillId="34" borderId="32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9.140625" style="21" customWidth="1"/>
    <col min="2" max="2" width="11.7109375" style="22" customWidth="1"/>
    <col min="3" max="3" width="29.421875" style="3" customWidth="1"/>
    <col min="4" max="4" width="16.00390625" style="3" customWidth="1"/>
    <col min="5" max="5" width="16.7109375" style="22" customWidth="1"/>
    <col min="6" max="6" width="12.57421875" style="3" customWidth="1"/>
    <col min="7" max="7" width="10.00390625" style="3" customWidth="1"/>
    <col min="8" max="8" width="13.57421875" style="3" hidden="1" customWidth="1"/>
    <col min="9" max="9" width="11.00390625" style="3" customWidth="1"/>
    <col min="10" max="10" width="13.421875" style="3" hidden="1" customWidth="1"/>
    <col min="11" max="11" width="13.421875" style="3" customWidth="1"/>
    <col min="12" max="12" width="16.28125" style="3" hidden="1" customWidth="1"/>
    <col min="13" max="13" width="17.57421875" style="3" customWidth="1"/>
    <col min="14" max="16384" width="9.140625" style="3" customWidth="1"/>
  </cols>
  <sheetData>
    <row r="2" spans="1:13" ht="12.75" customHeight="1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9"/>
    </row>
    <row r="3" spans="1:13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9"/>
    </row>
    <row r="4" s="52" customFormat="1" ht="13.5" thickBot="1">
      <c r="A4" s="52" t="s">
        <v>50</v>
      </c>
    </row>
    <row r="5" spans="1:12" ht="53.25" customHeight="1" thickBot="1" thickTop="1">
      <c r="A5" s="38" t="s">
        <v>26</v>
      </c>
      <c r="B5" s="27" t="s">
        <v>28</v>
      </c>
      <c r="C5" s="28" t="s">
        <v>34</v>
      </c>
      <c r="D5" s="28" t="s">
        <v>35</v>
      </c>
      <c r="E5" s="28" t="s">
        <v>0</v>
      </c>
      <c r="F5" s="29" t="s">
        <v>1</v>
      </c>
      <c r="G5" s="28" t="s">
        <v>2</v>
      </c>
      <c r="H5" s="24" t="s">
        <v>3</v>
      </c>
      <c r="I5" s="23" t="s">
        <v>4</v>
      </c>
      <c r="J5" s="25" t="s">
        <v>5</v>
      </c>
      <c r="K5" s="26" t="s">
        <v>6</v>
      </c>
      <c r="L5" s="2" t="s">
        <v>7</v>
      </c>
    </row>
    <row r="6" spans="1:12" s="50" customFormat="1" ht="45.75" thickBot="1">
      <c r="A6" s="39">
        <v>1</v>
      </c>
      <c r="B6" s="40" t="s">
        <v>39</v>
      </c>
      <c r="C6" s="41" t="s">
        <v>40</v>
      </c>
      <c r="D6" s="42" t="s">
        <v>41</v>
      </c>
      <c r="E6" s="42" t="s">
        <v>42</v>
      </c>
      <c r="F6" s="43" t="s">
        <v>43</v>
      </c>
      <c r="G6" s="44"/>
      <c r="H6" s="45">
        <v>1027</v>
      </c>
      <c r="I6" s="46">
        <v>1027</v>
      </c>
      <c r="J6" s="47">
        <f>G6*H6</f>
        <v>0</v>
      </c>
      <c r="K6" s="46">
        <f>G6*I6</f>
        <v>0</v>
      </c>
      <c r="L6" s="48">
        <v>3</v>
      </c>
    </row>
    <row r="7" spans="1:12" s="49" customFormat="1" ht="79.5" thickBot="1">
      <c r="A7" s="39">
        <v>3</v>
      </c>
      <c r="B7" s="40" t="s">
        <v>44</v>
      </c>
      <c r="C7" s="41" t="s">
        <v>45</v>
      </c>
      <c r="D7" s="42" t="s">
        <v>46</v>
      </c>
      <c r="E7" s="42" t="s">
        <v>47</v>
      </c>
      <c r="F7" s="43" t="s">
        <v>37</v>
      </c>
      <c r="G7" s="44"/>
      <c r="H7" s="45">
        <v>407</v>
      </c>
      <c r="I7" s="46">
        <v>406.99</v>
      </c>
      <c r="J7" s="47">
        <f>G7*H7</f>
        <v>0</v>
      </c>
      <c r="K7" s="46">
        <f>G7*I7</f>
        <v>0</v>
      </c>
      <c r="L7" s="48">
        <v>4</v>
      </c>
    </row>
    <row r="8" spans="1:12" ht="12.75" customHeight="1">
      <c r="A8" s="61" t="s">
        <v>8</v>
      </c>
      <c r="B8" s="59"/>
      <c r="C8" s="59"/>
      <c r="D8" s="59"/>
      <c r="E8" s="59"/>
      <c r="F8" s="59"/>
      <c r="G8" s="59"/>
      <c r="H8" s="59"/>
      <c r="I8" s="59"/>
      <c r="J8" s="60"/>
      <c r="K8" s="30">
        <f>SUM(K6:K7)</f>
        <v>0</v>
      </c>
      <c r="L8" s="18"/>
    </row>
    <row r="9" spans="1:12" ht="12.75" customHeight="1">
      <c r="A9" s="58" t="s">
        <v>9</v>
      </c>
      <c r="B9" s="59"/>
      <c r="C9" s="59"/>
      <c r="D9" s="59"/>
      <c r="E9" s="59"/>
      <c r="F9" s="59"/>
      <c r="G9" s="59"/>
      <c r="H9" s="59"/>
      <c r="I9" s="59"/>
      <c r="J9" s="60"/>
      <c r="K9" s="30">
        <f>K8*0.2</f>
        <v>0</v>
      </c>
      <c r="L9" s="18"/>
    </row>
    <row r="10" spans="1:12" ht="13.5" customHeight="1" thickBot="1">
      <c r="A10" s="55" t="s">
        <v>10</v>
      </c>
      <c r="B10" s="56"/>
      <c r="C10" s="56"/>
      <c r="D10" s="56"/>
      <c r="E10" s="56"/>
      <c r="F10" s="56"/>
      <c r="G10" s="56"/>
      <c r="H10" s="56"/>
      <c r="I10" s="56"/>
      <c r="J10" s="57"/>
      <c r="K10" s="31">
        <f>K9+K8</f>
        <v>0</v>
      </c>
      <c r="L10" s="18"/>
    </row>
    <row r="11" ht="13.5" thickTop="1"/>
  </sheetData>
  <sheetProtection/>
  <mergeCells count="5">
    <mergeCell ref="A2:L2"/>
    <mergeCell ref="A3:L3"/>
    <mergeCell ref="A10:J10"/>
    <mergeCell ref="A9:J9"/>
    <mergeCell ref="A8:J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11</v>
      </c>
      <c r="C2" s="11"/>
      <c r="D2" s="11"/>
      <c r="E2" s="51" t="s">
        <v>38</v>
      </c>
    </row>
    <row r="4" ht="15" thickBot="1"/>
    <row r="5" spans="2:7" ht="24.75" thickBot="1">
      <c r="B5" s="4" t="s">
        <v>16</v>
      </c>
      <c r="C5" s="35" t="s">
        <v>33</v>
      </c>
      <c r="E5" s="12" t="s">
        <v>12</v>
      </c>
      <c r="F5" s="13" t="s">
        <v>13</v>
      </c>
      <c r="G5" s="14" t="s">
        <v>14</v>
      </c>
    </row>
    <row r="6" spans="2:7" ht="15" thickBot="1">
      <c r="B6" s="6"/>
      <c r="C6" s="7"/>
      <c r="E6" s="32">
        <f>SUBTOTAL(9,specifikacija!J6:J7)</f>
        <v>0</v>
      </c>
      <c r="F6" s="32">
        <f>SUBTOTAL(9,specifikacija!K6:K7)</f>
        <v>0</v>
      </c>
      <c r="G6" s="33">
        <f>F6*1.2</f>
        <v>0</v>
      </c>
    </row>
    <row r="7" spans="2:7" ht="36.75" thickBot="1">
      <c r="B7" s="4" t="s">
        <v>17</v>
      </c>
      <c r="C7" s="34" t="s">
        <v>29</v>
      </c>
      <c r="E7" s="62" t="s">
        <v>15</v>
      </c>
      <c r="F7" s="63"/>
      <c r="G7" s="64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18</v>
      </c>
      <c r="C9" s="8" t="s">
        <v>27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19</v>
      </c>
      <c r="C11" s="8" t="s">
        <v>23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20</v>
      </c>
      <c r="C13" s="35" t="s">
        <v>30</v>
      </c>
      <c r="E13" s="9" t="s">
        <v>24</v>
      </c>
      <c r="F13" s="37">
        <f>SUBTOTAL(101,specifikacija!L6:L7)</f>
        <v>3.5</v>
      </c>
      <c r="G13" s="6"/>
    </row>
    <row r="14" spans="2:7" ht="14.25">
      <c r="B14" s="6"/>
      <c r="C14" s="7"/>
      <c r="E14" s="7"/>
      <c r="F14" s="7"/>
      <c r="G14" s="6"/>
    </row>
    <row r="15" spans="2:6" ht="51">
      <c r="B15" s="4" t="s">
        <v>21</v>
      </c>
      <c r="C15" s="5" t="s">
        <v>36</v>
      </c>
      <c r="E15" s="9" t="s">
        <v>25</v>
      </c>
      <c r="F15" s="8" t="s">
        <v>48</v>
      </c>
    </row>
    <row r="16" spans="2:3" ht="14.25">
      <c r="B16" s="6"/>
      <c r="C16" s="7"/>
    </row>
    <row r="17" spans="2:3" ht="15">
      <c r="B17" s="36" t="s">
        <v>31</v>
      </c>
      <c r="C17" s="35" t="s">
        <v>32</v>
      </c>
    </row>
    <row r="18" spans="2:3" ht="14.25">
      <c r="B18" s="6"/>
      <c r="C18" s="7"/>
    </row>
    <row r="19" spans="2:3" ht="15">
      <c r="B19" s="4" t="s">
        <v>22</v>
      </c>
      <c r="C19" s="10">
        <v>33662100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2016-11-30T13:32:43Z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