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<sst xmlns="http://schemas.openxmlformats.org/spreadsheetml/2006/main" count="62" uniqueCount="60">
  <si>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</si>
  <si>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</si>
  <si>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</si>
  <si>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</si>
  <si>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</si>
  <si>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</si>
  <si>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</si>
  <si>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</si>
  <si>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</si>
  <si>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</si>
  <si>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</si>
  <si>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</si>
  <si>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</si>
  <si>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</si>
  <si>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</si>
  <si>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</si>
  <si>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</si>
  <si>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</si>
  <si>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</si>
  <si>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</si>
  <si>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</si>
  <si>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</si>
  <si>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</si>
  <si>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</si>
  <si>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</si>
  <si>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</si>
  <si>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</si>
  <si>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</si>
  <si>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</si>
  <si>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</si>
  <si>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</si>
  <si>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</si>
  <si>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</si>
  <si>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</si>
  <si>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</si>
  <si>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</si>
  <si>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</si>
  <si>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epoetin alfa za intravensku primenu</t>
  </si>
  <si>
    <t>BINOCRIT</t>
  </si>
  <si>
    <t>Sandoz GmbH</t>
  </si>
  <si>
    <t>rastvor za injekciju</t>
  </si>
  <si>
    <t>2000 i.j.</t>
  </si>
  <si>
    <t>injekcioni špric</t>
  </si>
  <si>
    <t>imatinib</t>
  </si>
  <si>
    <t>film tableta/kapsula tvrda</t>
  </si>
  <si>
    <t>100 mg i 400 mg</t>
  </si>
  <si>
    <t>mg</t>
  </si>
  <si>
    <t>1039394 1039397 1039392 1039389</t>
  </si>
  <si>
    <t xml:space="preserve">ALVOTINIB / IMATINIB PHARMASWISS </t>
  </si>
  <si>
    <t>Alvogen Pharma d.o.o.; Pharmadox Healthcare Ltd.; Remedica Ltd./ PharmaSwiss d.o.o.</t>
  </si>
  <si>
    <t>riluzol</t>
  </si>
  <si>
    <t>RILUTEK</t>
  </si>
  <si>
    <t>Sanofi Winthrope Industrie</t>
  </si>
  <si>
    <t>film tableta</t>
  </si>
  <si>
    <t>50 mg</t>
  </si>
  <si>
    <t>VEGA D.O.O.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</si>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</sst>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38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" fillId="35" borderId="22" xfId="56" applyNumberFormat="1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right" vertical="center" wrapText="1"/>
    </xf>
    <xf numFmtId="0" fontId="38" fillId="34" borderId="25" xfId="0" applyFont="1" applyFill="1" applyBorder="1" applyAlignment="1">
      <alignment horizontal="right" vertical="center" wrapText="1"/>
    </xf>
    <xf numFmtId="0" fontId="38" fillId="34" borderId="26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27" xfId="0" applyFont="1" applyFill="1" applyBorder="1" applyAlignment="1">
      <alignment horizontal="right" vertical="center" wrapText="1"/>
    </xf>
    <xf numFmtId="0" fontId="38" fillId="34" borderId="28" xfId="0" applyFont="1" applyFill="1" applyBorder="1" applyAlignment="1">
      <alignment horizontal="right"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vertical="center" wrapText="1"/>
    </xf>
    <xf numFmtId="4" fontId="38" fillId="0" borderId="31" xfId="0" applyNumberFormat="1" applyFont="1" applyBorder="1" applyAlignment="1">
      <alignment horizontal="right" vertical="center" wrapText="1"/>
    </xf>
    <xf numFmtId="4" fontId="38" fillId="34" borderId="31" xfId="0" applyNumberFormat="1" applyFont="1" applyFill="1" applyBorder="1" applyAlignment="1">
      <alignment horizontal="right" vertical="center" wrapText="1"/>
    </xf>
    <xf numFmtId="4" fontId="38" fillId="34" borderId="32" xfId="0" applyNumberFormat="1" applyFont="1" applyFill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4" fontId="46" fillId="0" borderId="33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4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25" customWidth="1"/>
    <col min="2" max="2" width="14.421875" style="26" customWidth="1"/>
    <col min="3" max="3" width="11.140625" style="4" customWidth="1"/>
    <col min="4" max="4" width="15.421875" style="4" customWidth="1"/>
    <col min="5" max="5" width="18.421875" style="26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0.8515625" style="4" hidden="1" customWidth="1"/>
    <col min="13" max="13" width="13.421875" style="4" customWidth="1"/>
    <col min="14" max="14" width="16.28125" style="4" hidden="1" customWidth="1"/>
    <col min="15" max="15" width="17.57421875" style="4" customWidth="1"/>
    <col min="16" max="16384" width="9.140625" style="4" customWidth="1"/>
  </cols>
  <sheetData>
    <row r="2" spans="1:15" ht="12.7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3"/>
    </row>
    <row r="3" spans="1:15" ht="12.75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3"/>
    </row>
    <row r="4" ht="13.5" thickBot="1"/>
    <row r="5" spans="1:14" ht="53.25" customHeight="1" thickTop="1">
      <c r="A5" s="31" t="s">
        <v>31</v>
      </c>
      <c r="B5" s="33" t="s">
        <v>35</v>
      </c>
      <c r="C5" s="34" t="s">
        <v>0</v>
      </c>
      <c r="D5" s="34" t="s">
        <v>36</v>
      </c>
      <c r="E5" s="34" t="s">
        <v>2</v>
      </c>
      <c r="F5" s="34" t="s">
        <v>1</v>
      </c>
      <c r="G5" s="34" t="s">
        <v>10</v>
      </c>
      <c r="H5" s="35" t="s">
        <v>3</v>
      </c>
      <c r="I5" s="27" t="s">
        <v>4</v>
      </c>
      <c r="J5" s="28" t="s">
        <v>5</v>
      </c>
      <c r="K5" s="27" t="s">
        <v>6</v>
      </c>
      <c r="L5" s="29" t="s">
        <v>7</v>
      </c>
      <c r="M5" s="30" t="s">
        <v>8</v>
      </c>
      <c r="N5" s="2" t="s">
        <v>9</v>
      </c>
    </row>
    <row r="6" spans="1:14" s="26" customFormat="1" ht="38.25">
      <c r="A6" s="40">
        <v>2</v>
      </c>
      <c r="B6" s="3" t="s">
        <v>37</v>
      </c>
      <c r="C6" s="36">
        <v>69145</v>
      </c>
      <c r="D6" s="37" t="s">
        <v>38</v>
      </c>
      <c r="E6" s="37" t="s">
        <v>39</v>
      </c>
      <c r="F6" s="3" t="s">
        <v>40</v>
      </c>
      <c r="G6" s="3" t="s">
        <v>41</v>
      </c>
      <c r="H6" s="3" t="s">
        <v>42</v>
      </c>
      <c r="I6" s="54"/>
      <c r="J6" s="5">
        <v>851.58</v>
      </c>
      <c r="K6" s="5">
        <v>678.84</v>
      </c>
      <c r="L6" s="14">
        <f>I6*J6</f>
        <v>0</v>
      </c>
      <c r="M6" s="51">
        <f>I6*K6</f>
        <v>0</v>
      </c>
      <c r="N6" s="22">
        <v>3</v>
      </c>
    </row>
    <row r="7" spans="1:14" ht="63.75">
      <c r="A7" s="40">
        <v>14</v>
      </c>
      <c r="B7" s="3" t="s">
        <v>43</v>
      </c>
      <c r="C7" s="37" t="s">
        <v>47</v>
      </c>
      <c r="D7" s="37" t="s">
        <v>48</v>
      </c>
      <c r="E7" s="37" t="s">
        <v>49</v>
      </c>
      <c r="F7" s="3" t="s">
        <v>44</v>
      </c>
      <c r="G7" s="3" t="s">
        <v>45</v>
      </c>
      <c r="H7" s="3" t="s">
        <v>46</v>
      </c>
      <c r="I7" s="54"/>
      <c r="J7" s="5">
        <v>8.17</v>
      </c>
      <c r="K7" s="5">
        <v>2.31</v>
      </c>
      <c r="L7" s="14">
        <f>I7*J7</f>
        <v>0</v>
      </c>
      <c r="M7" s="51">
        <f>I7*K7</f>
        <v>0</v>
      </c>
      <c r="N7" s="22">
        <v>3</v>
      </c>
    </row>
    <row r="8" spans="1:14" s="26" customFormat="1" ht="25.5">
      <c r="A8" s="40">
        <v>27</v>
      </c>
      <c r="B8" s="3" t="s">
        <v>50</v>
      </c>
      <c r="C8" s="36">
        <v>1079070</v>
      </c>
      <c r="D8" s="37" t="s">
        <v>51</v>
      </c>
      <c r="E8" s="37" t="s">
        <v>52</v>
      </c>
      <c r="F8" s="3" t="s">
        <v>53</v>
      </c>
      <c r="G8" s="3" t="s">
        <v>54</v>
      </c>
      <c r="H8" s="3" t="s">
        <v>53</v>
      </c>
      <c r="I8" s="54"/>
      <c r="J8" s="5">
        <v>347.8</v>
      </c>
      <c r="K8" s="5">
        <v>317.28</v>
      </c>
      <c r="L8" s="14">
        <f>I8*J8</f>
        <v>0</v>
      </c>
      <c r="M8" s="51">
        <f>I8*K8</f>
        <v>0</v>
      </c>
      <c r="N8" s="22">
        <v>3</v>
      </c>
    </row>
    <row r="9" spans="1:14" ht="12.75" customHeight="1">
      <c r="A9" s="41" t="s">
        <v>11</v>
      </c>
      <c r="B9" s="42"/>
      <c r="C9" s="42"/>
      <c r="D9" s="42"/>
      <c r="E9" s="42"/>
      <c r="F9" s="42"/>
      <c r="G9" s="42"/>
      <c r="H9" s="42"/>
      <c r="I9" s="43"/>
      <c r="J9" s="43"/>
      <c r="K9" s="44"/>
      <c r="L9" s="45"/>
      <c r="M9" s="52">
        <f>M6+M7+M8</f>
        <v>0</v>
      </c>
      <c r="N9" s="22"/>
    </row>
    <row r="10" spans="1:14" ht="12.75" customHeight="1">
      <c r="A10" s="41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6"/>
      <c r="M10" s="52">
        <f>M9*0.1</f>
        <v>0</v>
      </c>
      <c r="N10" s="22"/>
    </row>
    <row r="11" spans="1:14" ht="13.5" customHeight="1" thickBot="1">
      <c r="A11" s="47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0"/>
      <c r="M11" s="53">
        <f>M10+M9</f>
        <v>0</v>
      </c>
      <c r="N11" s="22"/>
    </row>
    <row r="12" ht="13.5" thickTop="1"/>
    <row r="17" s="32" customFormat="1" ht="12.75"/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14</v>
      </c>
      <c r="C2" s="13"/>
      <c r="D2" s="13"/>
      <c r="E2" s="38" t="s">
        <v>55</v>
      </c>
    </row>
    <row r="4" ht="15" thickBot="1"/>
    <row r="5" spans="2:7" ht="24.75" thickBot="1">
      <c r="B5" s="6" t="s">
        <v>19</v>
      </c>
      <c r="C5" s="7" t="s">
        <v>32</v>
      </c>
      <c r="E5" s="15" t="s">
        <v>15</v>
      </c>
      <c r="F5" s="16" t="s">
        <v>16</v>
      </c>
      <c r="G5" s="17" t="s">
        <v>17</v>
      </c>
    </row>
    <row r="6" spans="2:7" ht="15" thickBot="1">
      <c r="B6" s="8"/>
      <c r="C6" s="9"/>
      <c r="E6" s="55">
        <f>SUBTOTAL(9,specifikacija!L6:L8)</f>
        <v>0</v>
      </c>
      <c r="F6" s="55">
        <f>SUBTOTAL(9,specifikacija!M6:M8)</f>
        <v>0</v>
      </c>
      <c r="G6" s="18">
        <f>F6*1.1</f>
        <v>0</v>
      </c>
    </row>
    <row r="7" spans="2:7" ht="36.75" thickBot="1">
      <c r="B7" s="6" t="s">
        <v>20</v>
      </c>
      <c r="C7" s="60" t="s">
        <v>56</v>
      </c>
      <c r="E7" s="57" t="s">
        <v>18</v>
      </c>
      <c r="F7" s="58"/>
      <c r="G7" s="59"/>
    </row>
    <row r="8" spans="2:7" ht="15" thickBot="1">
      <c r="B8" s="8"/>
      <c r="C8" s="9"/>
      <c r="E8" s="19">
        <f>E6/1000</f>
        <v>0</v>
      </c>
      <c r="F8" s="20">
        <f>F6/1000</f>
        <v>0</v>
      </c>
      <c r="G8" s="21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61" t="s">
        <v>57</v>
      </c>
      <c r="E13" s="11" t="s">
        <v>28</v>
      </c>
      <c r="F13" s="56">
        <f>SUBTOTAL(101,specifikacija!N6:N8)</f>
        <v>3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62" t="s">
        <v>58</v>
      </c>
      <c r="C17" s="61" t="s">
        <v>59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4"/>
    </row>
    <row r="26" ht="14.25">
      <c r="G26" s="24"/>
    </row>
    <row r="27" ht="14.25">
      <c r="G27" s="24"/>
    </row>
    <row r="28" ht="14.25">
      <c r="G28" s="24"/>
    </row>
    <row r="29" ht="14.25">
      <c r="G29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2016-09-02T06:27:10Z</dcterms:modified>
  <cp:category/>
  <cp:version/>
  <cp:contentType/>
  <cp:contentStatus/>
</cp:coreProperties>
</file>