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<sst xmlns="http://schemas.openxmlformats.org/spreadsheetml/2006/main" count="77" uniqueCount="69">
  <si>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</si>
  <si>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</si>
  <si>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</si>
  <si>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</si>
  <si>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</si>
  <si>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</si>
  <si>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</si>
  <si>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</si>
  <si>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</si>
  <si>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</si>
  <si>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</si>
  <si>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</si>
  <si>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</si>
  <si>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</si>
  <si>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</si>
  <si>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</si>
  <si>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</si>
  <si>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</si>
  <si>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</si>
  <si>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</si>
  <si>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</si>
  <si>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</si>
  <si>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</si>
  <si>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</si>
  <si>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</si>
  <si>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</si>
  <si>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</si>
  <si>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</si>
  <si>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</si>
  <si>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</si>
  <si>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</si>
  <si>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Отворени</t>
  </si>
  <si>
    <t>Предмет набавке</t>
  </si>
  <si>
    <t>Заштићени назив понуђеног добра</t>
  </si>
  <si>
    <t>Јачина лека</t>
  </si>
  <si>
    <t>500 mg</t>
  </si>
  <si>
    <t>bočica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</si>
  <si>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</si>
  <si>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</si>
  <si>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</si>
  <si>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</si>
  <si>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404-1-110/16-33</t>
  </si>
  <si>
    <t>Цитостатици са Листе Б и Листе Д Листе лекова</t>
  </si>
  <si>
    <t>100 mg</t>
  </si>
  <si>
    <t>1000 mg</t>
  </si>
  <si>
    <t>200 mg</t>
  </si>
  <si>
    <t>INO-PHARM D.O.O.</t>
  </si>
  <si>
    <t>DAKARBAZIN</t>
  </si>
  <si>
    <t>Medac Gesellschaft fur Klinische Spezialpraparate M.B.H, Nemačka</t>
  </si>
  <si>
    <t>prašak za rastvor za injekciju/infuziju</t>
  </si>
  <si>
    <t>0039032</t>
  </si>
  <si>
    <t>0039033</t>
  </si>
  <si>
    <t>0039031</t>
  </si>
  <si>
    <t>0039030</t>
  </si>
  <si>
    <t>dakarbazin</t>
  </si>
  <si>
    <t>metotreksat, napunjeni injekcioni špric, 15 mg</t>
  </si>
  <si>
    <t>METOJECT</t>
  </si>
  <si>
    <t>rastvor za injekciju/ rastvor za injekciju u napunjenom injekcionom špricu</t>
  </si>
  <si>
    <t>15 mg</t>
  </si>
  <si>
    <t>napunjen injekcioni špric</t>
  </si>
  <si>
    <t>metotreksat, napunjeni injekcioni špric, 25 mg</t>
  </si>
  <si>
    <t>25 mg</t>
  </si>
  <si>
    <t>bleomicin</t>
  </si>
  <si>
    <t>BLEOCIN-S</t>
  </si>
  <si>
    <t>Nippon Kayaku Co. Ltd., Japan</t>
  </si>
  <si>
    <t>15000 i.j.</t>
  </si>
  <si>
    <t>0034151</t>
  </si>
  <si>
    <t>0034154</t>
  </si>
  <si>
    <t>0033220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</si>
</sst>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3" fillId="0" borderId="0" xfId="0" applyFont="1" applyAlignment="1">
      <alignment/>
    </xf>
    <xf numFmtId="4" fontId="38" fillId="33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4" fontId="43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3" fontId="38" fillId="0" borderId="17" xfId="0" applyNumberFormat="1" applyFont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center" vertical="center" wrapText="1"/>
    </xf>
    <xf numFmtId="4" fontId="44" fillId="0" borderId="11" xfId="55" applyNumberFormat="1" applyFont="1" applyFill="1" applyBorder="1" applyAlignment="1">
      <alignment horizontal="center" vertical="center" wrapText="1"/>
      <protection/>
    </xf>
    <xf numFmtId="0" fontId="3" fillId="34" borderId="11" xfId="55" applyFont="1" applyFill="1" applyBorder="1" applyAlignment="1">
      <alignment horizontal="center" vertical="center" wrapText="1"/>
      <protection/>
    </xf>
    <xf numFmtId="0" fontId="45" fillId="0" borderId="11" xfId="55" applyFont="1" applyBorder="1" applyAlignment="1">
      <alignment horizontal="center" vertical="center" wrapText="1"/>
      <protection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38" fillId="0" borderId="0" xfId="0" applyNumberFormat="1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4" fontId="45" fillId="33" borderId="19" xfId="0" applyNumberFormat="1" applyFont="1" applyFill="1" applyBorder="1" applyAlignment="1">
      <alignment horizontal="center" vertical="center" wrapText="1"/>
    </xf>
    <xf numFmtId="4" fontId="45" fillId="35" borderId="20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center" wrapText="1"/>
    </xf>
    <xf numFmtId="4" fontId="45" fillId="34" borderId="21" xfId="0" applyNumberFormat="1" applyFont="1" applyFill="1" applyBorder="1" applyAlignment="1">
      <alignment horizontal="right" vertical="center" wrapText="1"/>
    </xf>
    <xf numFmtId="0" fontId="45" fillId="34" borderId="22" xfId="0" applyFont="1" applyFill="1" applyBorder="1" applyAlignment="1">
      <alignment vertical="center" wrapText="1"/>
    </xf>
    <xf numFmtId="4" fontId="45" fillId="34" borderId="23" xfId="0" applyNumberFormat="1" applyFont="1" applyFill="1" applyBorder="1" applyAlignment="1">
      <alignment horizontal="right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49" fontId="45" fillId="35" borderId="19" xfId="0" applyNumberFormat="1" applyFont="1" applyFill="1" applyBorder="1" applyAlignment="1">
      <alignment horizontal="center" vertical="center" wrapText="1"/>
    </xf>
    <xf numFmtId="0" fontId="45" fillId="35" borderId="19" xfId="0" applyFont="1" applyFill="1" applyBorder="1" applyAlignment="1">
      <alignment horizontal="center" vertical="center" wrapText="1"/>
    </xf>
    <xf numFmtId="0" fontId="6" fillId="35" borderId="19" xfId="56" applyNumberFormat="1" applyFont="1" applyFill="1" applyBorder="1" applyAlignment="1">
      <alignment horizontal="center" vertical="center" wrapText="1"/>
      <protection/>
    </xf>
    <xf numFmtId="4" fontId="45" fillId="0" borderId="21" xfId="0" applyNumberFormat="1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3" fontId="38" fillId="0" borderId="25" xfId="0" applyNumberFormat="1" applyFont="1" applyBorder="1" applyAlignment="1">
      <alignment horizontal="center" vertical="center" wrapText="1"/>
    </xf>
    <xf numFmtId="3" fontId="38" fillId="0" borderId="26" xfId="0" applyNumberFormat="1" applyFont="1" applyBorder="1" applyAlignment="1">
      <alignment horizontal="center" vertical="center" wrapText="1"/>
    </xf>
    <xf numFmtId="3" fontId="38" fillId="0" borderId="27" xfId="0" applyNumberFormat="1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4" borderId="31" xfId="0" applyFont="1" applyFill="1" applyBorder="1" applyAlignment="1">
      <alignment horizontal="right" vertical="center" wrapText="1"/>
    </xf>
    <xf numFmtId="0" fontId="45" fillId="34" borderId="22" xfId="0" applyFont="1" applyFill="1" applyBorder="1" applyAlignment="1">
      <alignment horizontal="right" vertical="center" wrapText="1"/>
    </xf>
    <xf numFmtId="0" fontId="45" fillId="34" borderId="24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32" xfId="0" applyNumberFormat="1" applyFont="1" applyFill="1" applyBorder="1" applyAlignment="1">
      <alignment horizontal="center" vertical="center" wrapText="1"/>
    </xf>
    <xf numFmtId="4" fontId="46" fillId="34" borderId="16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Q8" sqref="Q8"/>
    </sheetView>
  </sheetViews>
  <sheetFormatPr defaultColWidth="9.140625" defaultRowHeight="15"/>
  <cols>
    <col min="1" max="1" width="8.421875" style="23" customWidth="1"/>
    <col min="2" max="2" width="14.140625" style="23" customWidth="1"/>
    <col min="3" max="3" width="12.00390625" style="31" customWidth="1"/>
    <col min="4" max="4" width="15.7109375" style="3" customWidth="1"/>
    <col min="5" max="5" width="19.00390625" style="3" customWidth="1"/>
    <col min="6" max="6" width="15.57421875" style="3" bestFit="1" customWidth="1"/>
    <col min="7" max="7" width="10.28125" style="3" customWidth="1"/>
    <col min="8" max="8" width="10.00390625" style="3" customWidth="1"/>
    <col min="9" max="9" width="10.8515625" style="3" customWidth="1"/>
    <col min="10" max="10" width="11.00390625" style="3" hidden="1" customWidth="1"/>
    <col min="11" max="11" width="10.8515625" style="3" customWidth="1"/>
    <col min="12" max="12" width="13.421875" style="3" hidden="1" customWidth="1"/>
    <col min="13" max="13" width="16.28125" style="3" customWidth="1"/>
    <col min="14" max="14" width="17.57421875" style="3" hidden="1" customWidth="1"/>
    <col min="15" max="16384" width="9.140625" style="3" customWidth="1"/>
  </cols>
  <sheetData>
    <row r="1" spans="1:14" ht="12.75" customHeight="1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21"/>
    </row>
    <row r="2" spans="1:14" ht="12.75" customHeight="1">
      <c r="A2" s="60" t="s">
        <v>46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21"/>
    </row>
    <row r="3" ht="13.5" thickBot="1"/>
    <row r="4" spans="1:14" ht="45.75" customHeight="1" thickTop="1">
      <c r="A4" s="37" t="s">
        <v>30</v>
      </c>
      <c r="B4" s="48" t="s">
        <v>32</v>
      </c>
      <c r="C4" s="49" t="s">
        <v>0</v>
      </c>
      <c r="D4" s="50" t="s">
        <v>33</v>
      </c>
      <c r="E4" s="50" t="s">
        <v>2</v>
      </c>
      <c r="F4" s="50" t="s">
        <v>1</v>
      </c>
      <c r="G4" s="50" t="s">
        <v>34</v>
      </c>
      <c r="H4" s="51" t="s">
        <v>3</v>
      </c>
      <c r="I4" s="50" t="s">
        <v>4</v>
      </c>
      <c r="J4" s="38" t="s">
        <v>5</v>
      </c>
      <c r="K4" s="50" t="s">
        <v>6</v>
      </c>
      <c r="L4" s="39" t="s">
        <v>7</v>
      </c>
      <c r="M4" s="40" t="s">
        <v>8</v>
      </c>
      <c r="N4" s="2" t="s">
        <v>9</v>
      </c>
    </row>
    <row r="5" spans="1:14" s="29" customFormat="1" ht="24.75" customHeight="1">
      <c r="A5" s="61">
        <v>3</v>
      </c>
      <c r="B5" s="62" t="s">
        <v>54</v>
      </c>
      <c r="C5" s="47" t="s">
        <v>50</v>
      </c>
      <c r="D5" s="67" t="s">
        <v>47</v>
      </c>
      <c r="E5" s="67" t="s">
        <v>48</v>
      </c>
      <c r="F5" s="62" t="s">
        <v>49</v>
      </c>
      <c r="G5" s="33" t="s">
        <v>43</v>
      </c>
      <c r="H5" s="57" t="s">
        <v>36</v>
      </c>
      <c r="I5" s="33"/>
      <c r="J5" s="35">
        <v>1021.84</v>
      </c>
      <c r="K5" s="46">
        <v>1021.84</v>
      </c>
      <c r="L5" s="45">
        <f>I5*J5</f>
        <v>0</v>
      </c>
      <c r="M5" s="52">
        <f>I5*K5</f>
        <v>0</v>
      </c>
      <c r="N5" s="54">
        <v>1</v>
      </c>
    </row>
    <row r="6" spans="1:14" s="29" customFormat="1" ht="24.75" customHeight="1">
      <c r="A6" s="61"/>
      <c r="B6" s="62"/>
      <c r="C6" s="47" t="s">
        <v>51</v>
      </c>
      <c r="D6" s="68"/>
      <c r="E6" s="68"/>
      <c r="F6" s="62"/>
      <c r="G6" s="33" t="s">
        <v>45</v>
      </c>
      <c r="H6" s="58"/>
      <c r="I6" s="34"/>
      <c r="J6" s="35">
        <v>2043.69</v>
      </c>
      <c r="K6" s="73">
        <v>2043.69</v>
      </c>
      <c r="L6" s="45">
        <f aca="true" t="shared" si="0" ref="L6:L11">I6*J6</f>
        <v>0</v>
      </c>
      <c r="M6" s="52">
        <f aca="true" t="shared" si="1" ref="M6:M11">I6*K6</f>
        <v>0</v>
      </c>
      <c r="N6" s="55"/>
    </row>
    <row r="7" spans="1:14" s="30" customFormat="1" ht="24.75" customHeight="1">
      <c r="A7" s="61"/>
      <c r="B7" s="62"/>
      <c r="C7" s="47" t="s">
        <v>52</v>
      </c>
      <c r="D7" s="68"/>
      <c r="E7" s="68"/>
      <c r="F7" s="62"/>
      <c r="G7" s="33" t="s">
        <v>35</v>
      </c>
      <c r="H7" s="58"/>
      <c r="I7" s="33"/>
      <c r="J7" s="35">
        <v>5329.8</v>
      </c>
      <c r="K7" s="73">
        <v>5329.8</v>
      </c>
      <c r="L7" s="45">
        <f t="shared" si="0"/>
        <v>0</v>
      </c>
      <c r="M7" s="52">
        <f t="shared" si="1"/>
        <v>0</v>
      </c>
      <c r="N7" s="55"/>
    </row>
    <row r="8" spans="1:14" s="29" customFormat="1" ht="24.75" customHeight="1">
      <c r="A8" s="61"/>
      <c r="B8" s="62"/>
      <c r="C8" s="47" t="s">
        <v>53</v>
      </c>
      <c r="D8" s="69"/>
      <c r="E8" s="69"/>
      <c r="F8" s="62"/>
      <c r="G8" s="33" t="s">
        <v>44</v>
      </c>
      <c r="H8" s="59"/>
      <c r="I8" s="33"/>
      <c r="J8" s="35">
        <v>8915.7</v>
      </c>
      <c r="K8" s="73">
        <v>8915.7</v>
      </c>
      <c r="L8" s="45">
        <f t="shared" si="0"/>
        <v>0</v>
      </c>
      <c r="M8" s="52">
        <f t="shared" si="1"/>
        <v>0</v>
      </c>
      <c r="N8" s="56"/>
    </row>
    <row r="9" spans="1:14" s="29" customFormat="1" ht="49.5" customHeight="1">
      <c r="A9" s="53">
        <v>8</v>
      </c>
      <c r="B9" s="33" t="s">
        <v>55</v>
      </c>
      <c r="C9" s="47" t="s">
        <v>66</v>
      </c>
      <c r="D9" s="32" t="s">
        <v>56</v>
      </c>
      <c r="E9" s="32" t="s">
        <v>48</v>
      </c>
      <c r="F9" s="33" t="s">
        <v>57</v>
      </c>
      <c r="G9" s="32" t="s">
        <v>58</v>
      </c>
      <c r="H9" s="33" t="s">
        <v>59</v>
      </c>
      <c r="I9" s="33"/>
      <c r="J9" s="36">
        <v>957</v>
      </c>
      <c r="K9" s="73">
        <v>957</v>
      </c>
      <c r="L9" s="45">
        <f t="shared" si="0"/>
        <v>0</v>
      </c>
      <c r="M9" s="52">
        <f t="shared" si="1"/>
        <v>0</v>
      </c>
      <c r="N9" s="24">
        <v>1</v>
      </c>
    </row>
    <row r="10" spans="1:14" s="29" customFormat="1" ht="54" customHeight="1">
      <c r="A10" s="53">
        <v>10</v>
      </c>
      <c r="B10" s="33" t="s">
        <v>60</v>
      </c>
      <c r="C10" s="47" t="s">
        <v>67</v>
      </c>
      <c r="D10" s="32" t="s">
        <v>56</v>
      </c>
      <c r="E10" s="32" t="s">
        <v>48</v>
      </c>
      <c r="F10" s="33" t="s">
        <v>57</v>
      </c>
      <c r="G10" s="32" t="s">
        <v>61</v>
      </c>
      <c r="H10" s="33" t="s">
        <v>59</v>
      </c>
      <c r="I10" s="33"/>
      <c r="J10" s="35">
        <v>1495.1</v>
      </c>
      <c r="K10" s="73">
        <v>1251.1</v>
      </c>
      <c r="L10" s="45">
        <f t="shared" si="0"/>
        <v>0</v>
      </c>
      <c r="M10" s="52">
        <f t="shared" si="1"/>
        <v>0</v>
      </c>
      <c r="N10" s="24">
        <v>1</v>
      </c>
    </row>
    <row r="11" spans="1:14" s="29" customFormat="1" ht="29.25" customHeight="1">
      <c r="A11" s="53">
        <v>29</v>
      </c>
      <c r="B11" s="33" t="s">
        <v>62</v>
      </c>
      <c r="C11" s="47" t="s">
        <v>68</v>
      </c>
      <c r="D11" s="32" t="s">
        <v>63</v>
      </c>
      <c r="E11" s="32" t="s">
        <v>64</v>
      </c>
      <c r="F11" s="33" t="s">
        <v>49</v>
      </c>
      <c r="G11" s="33" t="s">
        <v>65</v>
      </c>
      <c r="H11" s="33" t="s">
        <v>36</v>
      </c>
      <c r="I11" s="34"/>
      <c r="J11" s="35">
        <v>2270.5</v>
      </c>
      <c r="K11" s="73">
        <v>2270.5</v>
      </c>
      <c r="L11" s="45">
        <f t="shared" si="0"/>
        <v>0</v>
      </c>
      <c r="M11" s="52">
        <f t="shared" si="1"/>
        <v>0</v>
      </c>
      <c r="N11" s="24">
        <v>1</v>
      </c>
    </row>
    <row r="12" spans="1:14" ht="12.75" customHeight="1">
      <c r="A12" s="65" t="s">
        <v>10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41"/>
      <c r="M12" s="42">
        <f>SUM(M5:M11)</f>
        <v>0</v>
      </c>
      <c r="N12" s="20"/>
    </row>
    <row r="13" spans="1:14" ht="12.75" customHeight="1">
      <c r="A13" s="65" t="s">
        <v>11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41"/>
      <c r="M13" s="42">
        <f>M12*0.1</f>
        <v>0</v>
      </c>
      <c r="N13" s="20"/>
    </row>
    <row r="14" spans="1:14" ht="13.5" customHeight="1" thickBot="1">
      <c r="A14" s="63" t="s">
        <v>12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43"/>
      <c r="M14" s="44">
        <f>M13+M12</f>
        <v>0</v>
      </c>
      <c r="N14" s="20"/>
    </row>
    <row r="15" ht="13.5" thickTop="1"/>
  </sheetData>
  <sheetProtection/>
  <mergeCells count="12">
    <mergeCell ref="A14:K14"/>
    <mergeCell ref="A13:K13"/>
    <mergeCell ref="A12:K12"/>
    <mergeCell ref="F5:F8"/>
    <mergeCell ref="E5:E8"/>
    <mergeCell ref="D5:D8"/>
    <mergeCell ref="N5:N8"/>
    <mergeCell ref="H5:H8"/>
    <mergeCell ref="A1:M1"/>
    <mergeCell ref="A2:M2"/>
    <mergeCell ref="A5:A8"/>
    <mergeCell ref="B5:B8"/>
  </mergeCells>
  <printOptions/>
  <pageMargins left="0.2" right="0.2" top="0.2" bottom="0.25" header="0.2" footer="0.3"/>
  <pageSetup orientation="landscape" scale="93" r:id="rId1"/>
  <ignoredErrors>
    <ignoredError sqref="C5:C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46</v>
      </c>
    </row>
    <row r="4" ht="15" thickBot="1"/>
    <row r="5" spans="2:7" ht="24.75" thickBot="1">
      <c r="B5" s="4" t="s">
        <v>18</v>
      </c>
      <c r="C5" s="5" t="s">
        <v>41</v>
      </c>
      <c r="E5" s="12" t="s">
        <v>14</v>
      </c>
      <c r="F5" s="13" t="s">
        <v>15</v>
      </c>
      <c r="G5" s="14" t="s">
        <v>16</v>
      </c>
    </row>
    <row r="6" spans="2:7" ht="15" thickBot="1">
      <c r="B6" s="6"/>
      <c r="C6" s="7"/>
      <c r="E6" s="15">
        <f>SUBTOTAL(9,specifikacija!L5:L11)</f>
        <v>0</v>
      </c>
      <c r="F6" s="15">
        <f>SUBTOTAL(9,specifikacija!M5:M11)</f>
        <v>0</v>
      </c>
      <c r="G6" s="16">
        <f>F6*1.1</f>
        <v>0</v>
      </c>
    </row>
    <row r="7" spans="2:7" ht="36.75" customHeight="1" thickBot="1">
      <c r="B7" s="4" t="s">
        <v>19</v>
      </c>
      <c r="C7" s="28" t="s">
        <v>40</v>
      </c>
      <c r="E7" s="70" t="s">
        <v>17</v>
      </c>
      <c r="F7" s="71"/>
      <c r="G7" s="72"/>
    </row>
    <row r="8" spans="2:7" ht="15" thickBot="1">
      <c r="B8" s="6"/>
      <c r="C8" s="7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4" t="s">
        <v>20</v>
      </c>
      <c r="C9" s="8" t="s">
        <v>31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21</v>
      </c>
      <c r="C11" s="8" t="s">
        <v>25</v>
      </c>
      <c r="E11" s="7"/>
      <c r="F11" s="7"/>
      <c r="G11" s="6"/>
    </row>
    <row r="12" spans="2:7" ht="14.25">
      <c r="B12" s="6"/>
      <c r="C12" s="7"/>
      <c r="G12" s="6"/>
    </row>
    <row r="13" spans="2:7" ht="25.5">
      <c r="B13" s="4" t="s">
        <v>22</v>
      </c>
      <c r="C13" s="26" t="s">
        <v>37</v>
      </c>
      <c r="E13" s="9" t="s">
        <v>27</v>
      </c>
      <c r="F13" s="25">
        <f>SUBTOTAL(101,specifikacija!N5:N11)</f>
        <v>1</v>
      </c>
      <c r="G13" s="6"/>
    </row>
    <row r="14" spans="2:7" ht="14.25">
      <c r="B14" s="6"/>
      <c r="C14" s="7"/>
      <c r="E14" s="7"/>
      <c r="F14" s="7"/>
      <c r="G14" s="6"/>
    </row>
    <row r="15" spans="2:6" ht="25.5">
      <c r="B15" s="4" t="s">
        <v>23</v>
      </c>
      <c r="C15" s="5" t="s">
        <v>42</v>
      </c>
      <c r="E15" s="9" t="s">
        <v>28</v>
      </c>
      <c r="F15" s="8" t="s">
        <v>26</v>
      </c>
    </row>
    <row r="16" spans="2:3" ht="14.25">
      <c r="B16" s="6"/>
      <c r="C16" s="7"/>
    </row>
    <row r="17" spans="2:3" ht="15">
      <c r="B17" s="27" t="s">
        <v>38</v>
      </c>
      <c r="C17" s="26" t="s">
        <v>39</v>
      </c>
    </row>
    <row r="18" spans="2:3" ht="14.25">
      <c r="B18" s="6"/>
      <c r="C18" s="7"/>
    </row>
    <row r="19" spans="2:3" ht="15">
      <c r="B19" s="4" t="s">
        <v>24</v>
      </c>
      <c r="C19" s="10">
        <v>33600000</v>
      </c>
    </row>
    <row r="25" ht="14.25">
      <c r="G25" s="22"/>
    </row>
    <row r="26" ht="14.25">
      <c r="G26" s="22"/>
    </row>
    <row r="27" ht="14.25">
      <c r="G27" s="22"/>
    </row>
    <row r="28" ht="14.25">
      <c r="G28" s="22"/>
    </row>
    <row r="29" ht="14.25">
      <c r="G29" s="22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2017-05-19T07:51:57Z</dcterms:modified>
  <cp:category/>
  <cp:version/>
  <cp:contentType/>
  <cp:contentStatus/>
</cp:coreProperties>
</file>