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pecifikacija" sheetId="1" r:id="rId1"/>
    <sheet name="Obrazac KVI" sheetId="2" r:id="rId2"/>
  </sheets>
  <definedNames>
    <definedName name="_xlnm.Print_Area" localSheetId="1">'Obrazac KVI'!$A$1:$G$20</definedName>
  </definedNames>
  <calcPr fullCalcOnLoad="1"/>
</workbook>
</file>

<file path=xl/sharedStrings.xml><?xml version="1.0" encoding="utf-8"?>
<sst xmlns="http://schemas.openxmlformats.org/spreadsheetml/2006/main" count="54" uniqueCount="53">
  <si>
    <t>ЈКЛ</t>
  </si>
  <si>
    <t>Фармацеутски облик</t>
  </si>
  <si>
    <t>Произвођач</t>
  </si>
  <si>
    <t>Јединица мере</t>
  </si>
  <si>
    <t>Количина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</si>
  <si>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</si>
  <si>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</si>
  <si>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</si>
  <si>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 xml:space="preserve">Укупна вредност без ПДВ-а </t>
  </si>
  <si>
    <t>Број понуда по партији</t>
  </si>
  <si>
    <t>УКУПНА ВРЕДНОСТ БЕЗ ПДВ-А</t>
  </si>
  <si>
    <t>ИЗНОС ПДВ-А</t>
  </si>
  <si>
    <t>УКУПНА ВРЕДНОСТ СА ПДВ-ОМ</t>
  </si>
  <si>
    <t>ПРИЛОГ 2 УГОВОРА - ПОДАЦИ ЗА КВАРТАЛНО ИЗВЕШТАВАЊЕ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</si>
  <si>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</si>
  <si>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</si>
  <si>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</si>
  <si>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</si>
  <si>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</si>
  <si>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</si>
  <si>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</si>
  <si>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</si>
  <si>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Класичан сектор</t>
  </si>
  <si>
    <t>Најнижа понуђена цена</t>
  </si>
  <si>
    <t>Број понуда</t>
  </si>
  <si>
    <t>Критеријум</t>
  </si>
  <si>
    <t>ПРИЛОГ 1 УГОВОРА - СПЕЦИФИКАЦИЈА ЛЕКОВА СА ЦЕНОМ</t>
  </si>
  <si>
    <t>Централизована</t>
  </si>
  <si>
    <t>Партија</t>
  </si>
  <si>
    <t>Отворени</t>
  </si>
  <si>
    <t xml:space="preserve">Предмет набавке </t>
  </si>
  <si>
    <t>Заштићено име лека</t>
  </si>
  <si>
    <t>Паковање и јачина лека</t>
  </si>
  <si>
    <t>bočica</t>
  </si>
  <si>
    <t>404-1-110/16-11</t>
  </si>
  <si>
    <t>Лекови за биолошку терапију за реуматоидни артритис и Crohn-ову болест и лек rituksimab</t>
  </si>
  <si>
    <t>etanercept</t>
  </si>
  <si>
    <t>0014310</t>
  </si>
  <si>
    <t>0014312
0014313</t>
  </si>
  <si>
    <t>Enbrel</t>
  </si>
  <si>
    <t>Wyeth Pharmaceuticals</t>
  </si>
  <si>
    <t>prašak i rastvarač za rastvor za injekciju</t>
  </si>
  <si>
    <t>rastvor za injekciju u napunjenom injekcionom špricu i rastvor za injekciju u penu sa uloškom</t>
  </si>
  <si>
    <t>bočica i napunjen injekcioni špric po 1 ml (25 mg/1 ml)</t>
  </si>
  <si>
    <t>napunjen injekcioni špric sa iglom po 1 ml (50 mg/ml) i pen sa uloškom po 1 ml (50 mg/ml)</t>
  </si>
  <si>
    <t>napunjen injekcioni špric i pen sa uloškom</t>
  </si>
  <si>
    <t>Предмет набавке</t>
  </si>
  <si>
    <t>Друга добра</t>
  </si>
  <si>
    <t>ПРОЦЕЊЕНА ВРЕДНОСТ</t>
  </si>
  <si>
    <t>УГОВОРЕНА ВРЕДНОСТ (БЕЗ ПДВ)</t>
  </si>
  <si>
    <t>УГОВОРЕНА ВРЕДНОСТ (СА ПДВ)</t>
  </si>
  <si>
    <t>У хиљадама динара (за УЈН)</t>
  </si>
  <si>
    <t>PFIZER SRB D.O.O.</t>
  </si>
</sst>
</file>

<file path=xl/styles.xml><?xml version="1.0" encoding="utf-8"?>
<styleSheet xmlns="http://schemas.openxmlformats.org/spreadsheetml/2006/main">
  <numFmts count="3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9"/>
      <color rgb="FF000000"/>
      <name val="Arial"/>
      <family val="2"/>
    </font>
    <font>
      <b/>
      <sz val="12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FF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double"/>
      <top style="double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38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43" fillId="0" borderId="0" xfId="0" applyFont="1" applyAlignment="1">
      <alignment/>
    </xf>
    <xf numFmtId="4" fontId="38" fillId="33" borderId="10" xfId="0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4" fontId="44" fillId="0" borderId="11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wrapText="1"/>
    </xf>
    <xf numFmtId="0" fontId="45" fillId="0" borderId="0" xfId="0" applyFont="1" applyAlignment="1">
      <alignment wrapText="1"/>
    </xf>
    <xf numFmtId="0" fontId="45" fillId="0" borderId="11" xfId="0" applyFont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44" fillId="0" borderId="11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vertical="center"/>
    </xf>
    <xf numFmtId="4" fontId="38" fillId="0" borderId="11" xfId="0" applyNumberFormat="1" applyFont="1" applyBorder="1" applyAlignment="1">
      <alignment horizontal="center" vertical="center"/>
    </xf>
    <xf numFmtId="4" fontId="46" fillId="0" borderId="12" xfId="0" applyNumberFormat="1" applyFont="1" applyFill="1" applyBorder="1" applyAlignment="1">
      <alignment vertical="center" wrapText="1"/>
    </xf>
    <xf numFmtId="4" fontId="46" fillId="0" borderId="13" xfId="0" applyNumberFormat="1" applyFont="1" applyFill="1" applyBorder="1" applyAlignment="1">
      <alignment vertical="center" wrapText="1"/>
    </xf>
    <xf numFmtId="4" fontId="46" fillId="0" borderId="14" xfId="0" applyNumberFormat="1" applyFont="1" applyFill="1" applyBorder="1" applyAlignment="1">
      <alignment vertical="center" wrapText="1"/>
    </xf>
    <xf numFmtId="3" fontId="46" fillId="0" borderId="15" xfId="0" applyNumberFormat="1" applyFont="1" applyFill="1" applyBorder="1" applyAlignment="1">
      <alignment vertical="center" wrapText="1"/>
    </xf>
    <xf numFmtId="3" fontId="46" fillId="0" borderId="16" xfId="0" applyNumberFormat="1" applyFont="1" applyFill="1" applyBorder="1" applyAlignment="1">
      <alignment vertical="center" wrapText="1"/>
    </xf>
    <xf numFmtId="3" fontId="46" fillId="0" borderId="17" xfId="0" applyNumberFormat="1" applyFont="1" applyFill="1" applyBorder="1" applyAlignment="1">
      <alignment vertical="center" wrapText="1"/>
    </xf>
    <xf numFmtId="0" fontId="38" fillId="0" borderId="18" xfId="0" applyFont="1" applyBorder="1" applyAlignment="1">
      <alignment horizontal="center" vertical="center" wrapText="1"/>
    </xf>
    <xf numFmtId="0" fontId="38" fillId="0" borderId="0" xfId="0" applyFont="1" applyAlignment="1">
      <alignment vertical="center" wrapText="1"/>
    </xf>
    <xf numFmtId="4" fontId="43" fillId="0" borderId="0" xfId="0" applyNumberFormat="1" applyFont="1" applyAlignment="1">
      <alignment/>
    </xf>
    <xf numFmtId="0" fontId="38" fillId="0" borderId="0" xfId="0" applyFont="1" applyAlignment="1">
      <alignment horizontal="center" vertical="center" wrapText="1"/>
    </xf>
    <xf numFmtId="0" fontId="38" fillId="35" borderId="19" xfId="0" applyFont="1" applyFill="1" applyBorder="1" applyAlignment="1">
      <alignment horizontal="center" vertical="center" wrapText="1"/>
    </xf>
    <xf numFmtId="4" fontId="38" fillId="33" borderId="19" xfId="0" applyNumberFormat="1" applyFont="1" applyFill="1" applyBorder="1" applyAlignment="1">
      <alignment horizontal="center" vertical="center" wrapText="1"/>
    </xf>
    <xf numFmtId="4" fontId="38" fillId="35" borderId="20" xfId="0" applyNumberFormat="1" applyFont="1" applyFill="1" applyBorder="1" applyAlignment="1">
      <alignment horizontal="center" vertical="center" wrapText="1"/>
    </xf>
    <xf numFmtId="0" fontId="38" fillId="34" borderId="21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8" fillId="35" borderId="22" xfId="0" applyFont="1" applyFill="1" applyBorder="1" applyAlignment="1">
      <alignment horizontal="center" vertical="center" wrapText="1"/>
    </xf>
    <xf numFmtId="49" fontId="47" fillId="0" borderId="11" xfId="0" applyNumberFormat="1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0" fontId="38" fillId="33" borderId="22" xfId="0" applyFont="1" applyFill="1" applyBorder="1" applyAlignment="1">
      <alignment horizontal="center" vertical="center" wrapText="1"/>
    </xf>
    <xf numFmtId="3" fontId="47" fillId="36" borderId="11" xfId="0" applyNumberFormat="1" applyFont="1" applyFill="1" applyBorder="1" applyAlignment="1">
      <alignment horizontal="center" vertical="center" wrapText="1"/>
    </xf>
    <xf numFmtId="4" fontId="47" fillId="0" borderId="11" xfId="0" applyNumberFormat="1" applyFont="1" applyBorder="1" applyAlignment="1">
      <alignment horizontal="center" vertical="center"/>
    </xf>
    <xf numFmtId="49" fontId="47" fillId="0" borderId="11" xfId="0" applyNumberFormat="1" applyFont="1" applyBorder="1" applyAlignment="1">
      <alignment horizontal="center" vertical="center" wrapText="1"/>
    </xf>
    <xf numFmtId="0" fontId="47" fillId="36" borderId="11" xfId="0" applyFont="1" applyFill="1" applyBorder="1" applyAlignment="1">
      <alignment horizontal="center" vertical="center" wrapText="1"/>
    </xf>
    <xf numFmtId="0" fontId="3" fillId="35" borderId="22" xfId="56" applyNumberFormat="1" applyFont="1" applyFill="1" applyBorder="1" applyAlignment="1">
      <alignment horizontal="center" vertical="center" wrapText="1"/>
      <protection/>
    </xf>
    <xf numFmtId="0" fontId="38" fillId="34" borderId="11" xfId="0" applyFont="1" applyFill="1" applyBorder="1" applyAlignment="1">
      <alignment vertical="center" wrapText="1"/>
    </xf>
    <xf numFmtId="0" fontId="38" fillId="34" borderId="23" xfId="0" applyFont="1" applyFill="1" applyBorder="1" applyAlignment="1">
      <alignment vertical="center" wrapText="1"/>
    </xf>
    <xf numFmtId="4" fontId="38" fillId="0" borderId="24" xfId="0" applyNumberFormat="1" applyFont="1" applyBorder="1" applyAlignment="1">
      <alignment horizontal="right" vertical="center" wrapText="1"/>
    </xf>
    <xf numFmtId="4" fontId="38" fillId="34" borderId="24" xfId="0" applyNumberFormat="1" applyFont="1" applyFill="1" applyBorder="1" applyAlignment="1">
      <alignment horizontal="right" vertical="center" wrapText="1"/>
    </xf>
    <xf numFmtId="4" fontId="38" fillId="34" borderId="25" xfId="0" applyNumberFormat="1" applyFont="1" applyFill="1" applyBorder="1" applyAlignment="1">
      <alignment horizontal="right" vertical="center" wrapText="1"/>
    </xf>
    <xf numFmtId="0" fontId="4" fillId="34" borderId="11" xfId="55" applyFont="1" applyFill="1" applyBorder="1" applyAlignment="1">
      <alignment horizontal="center" vertical="center" wrapText="1"/>
      <protection/>
    </xf>
    <xf numFmtId="0" fontId="45" fillId="0" borderId="11" xfId="55" applyFont="1" applyBorder="1" applyAlignment="1">
      <alignment horizontal="center" vertical="center" wrapText="1"/>
      <protection/>
    </xf>
    <xf numFmtId="0" fontId="5" fillId="34" borderId="12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3" fontId="48" fillId="0" borderId="11" xfId="0" applyNumberFormat="1" applyFont="1" applyFill="1" applyBorder="1" applyAlignment="1">
      <alignment horizontal="center" vertical="center" wrapText="1"/>
    </xf>
    <xf numFmtId="0" fontId="38" fillId="0" borderId="26" xfId="0" applyFont="1" applyBorder="1" applyAlignment="1">
      <alignment horizontal="center" vertical="center" wrapText="1"/>
    </xf>
    <xf numFmtId="0" fontId="38" fillId="0" borderId="27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8" fillId="34" borderId="28" xfId="0" applyFont="1" applyFill="1" applyBorder="1" applyAlignment="1">
      <alignment horizontal="right" vertical="center" wrapText="1"/>
    </xf>
    <xf numFmtId="0" fontId="38" fillId="34" borderId="11" xfId="0" applyFont="1" applyFill="1" applyBorder="1" applyAlignment="1">
      <alignment horizontal="right" vertical="center" wrapText="1"/>
    </xf>
    <xf numFmtId="0" fontId="38" fillId="34" borderId="29" xfId="0" applyFont="1" applyFill="1" applyBorder="1" applyAlignment="1">
      <alignment horizontal="right" vertical="center" wrapText="1"/>
    </xf>
    <xf numFmtId="0" fontId="38" fillId="34" borderId="30" xfId="0" applyFont="1" applyFill="1" applyBorder="1" applyAlignment="1">
      <alignment horizontal="right" vertical="center" wrapText="1"/>
    </xf>
    <xf numFmtId="0" fontId="38" fillId="34" borderId="23" xfId="0" applyFont="1" applyFill="1" applyBorder="1" applyAlignment="1">
      <alignment horizontal="right" vertical="center" wrapText="1"/>
    </xf>
    <xf numFmtId="0" fontId="38" fillId="0" borderId="31" xfId="0" applyFont="1" applyBorder="1" applyAlignment="1">
      <alignment horizontal="center" vertical="center" wrapText="1"/>
    </xf>
    <xf numFmtId="0" fontId="38" fillId="0" borderId="32" xfId="0" applyFont="1" applyBorder="1" applyAlignment="1">
      <alignment horizontal="center" vertical="center" wrapText="1"/>
    </xf>
    <xf numFmtId="0" fontId="44" fillId="0" borderId="33" xfId="0" applyFont="1" applyBorder="1" applyAlignment="1">
      <alignment horizontal="center" vertical="center"/>
    </xf>
    <xf numFmtId="0" fontId="44" fillId="0" borderId="29" xfId="0" applyFont="1" applyBorder="1" applyAlignment="1">
      <alignment horizontal="center" vertical="center"/>
    </xf>
    <xf numFmtId="0" fontId="44" fillId="0" borderId="33" xfId="0" applyFont="1" applyBorder="1" applyAlignment="1">
      <alignment horizontal="center" vertical="center" wrapText="1"/>
    </xf>
    <xf numFmtId="0" fontId="44" fillId="0" borderId="29" xfId="0" applyFont="1" applyBorder="1" applyAlignment="1">
      <alignment horizontal="center" vertical="center" wrapText="1"/>
    </xf>
    <xf numFmtId="4" fontId="46" fillId="34" borderId="15" xfId="0" applyNumberFormat="1" applyFont="1" applyFill="1" applyBorder="1" applyAlignment="1">
      <alignment horizontal="center" vertical="center" wrapText="1"/>
    </xf>
    <xf numFmtId="4" fontId="46" fillId="34" borderId="13" xfId="0" applyNumberFormat="1" applyFont="1" applyFill="1" applyBorder="1" applyAlignment="1">
      <alignment horizontal="center" vertical="center" wrapText="1"/>
    </xf>
    <xf numFmtId="4" fontId="46" fillId="34" borderId="17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4" xfId="55"/>
    <cellStyle name="Normal_Priznto djuture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1"/>
  <sheetViews>
    <sheetView tabSelected="1" zoomScalePageLayoutView="0" workbookViewId="0" topLeftCell="A1">
      <selection activeCell="A2" sqref="A2:M2"/>
    </sheetView>
  </sheetViews>
  <sheetFormatPr defaultColWidth="9.140625" defaultRowHeight="15"/>
  <cols>
    <col min="1" max="1" width="9.140625" style="22" customWidth="1"/>
    <col min="2" max="2" width="9.140625" style="3" customWidth="1"/>
    <col min="3" max="3" width="12.421875" style="27" customWidth="1"/>
    <col min="4" max="4" width="11.140625" style="3" customWidth="1"/>
    <col min="5" max="5" width="13.57421875" style="3" customWidth="1"/>
    <col min="6" max="6" width="16.57421875" style="3" customWidth="1"/>
    <col min="7" max="7" width="14.57421875" style="3" customWidth="1"/>
    <col min="8" max="8" width="10.00390625" style="3" customWidth="1"/>
    <col min="9" max="9" width="12.00390625" style="3" customWidth="1"/>
    <col min="10" max="10" width="11.00390625" style="3" hidden="1" customWidth="1"/>
    <col min="11" max="11" width="10.8515625" style="3" customWidth="1"/>
    <col min="12" max="12" width="13.421875" style="3" hidden="1" customWidth="1"/>
    <col min="13" max="13" width="16.28125" style="3" customWidth="1"/>
    <col min="14" max="14" width="17.57421875" style="3" hidden="1" customWidth="1"/>
    <col min="15" max="16384" width="9.140625" style="3" customWidth="1"/>
  </cols>
  <sheetData>
    <row r="2" spans="1:14" ht="12.75" customHeight="1">
      <c r="A2" s="49" t="s">
        <v>26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20"/>
    </row>
    <row r="3" spans="1:14" ht="12.75" customHeight="1">
      <c r="A3" s="49" t="s">
        <v>52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20"/>
    </row>
    <row r="5" ht="13.5" thickBot="1"/>
    <row r="6" spans="1:14" ht="53.25" customHeight="1" thickTop="1">
      <c r="A6" s="26" t="s">
        <v>28</v>
      </c>
      <c r="B6" s="28" t="s">
        <v>0</v>
      </c>
      <c r="C6" s="23" t="s">
        <v>30</v>
      </c>
      <c r="D6" s="23" t="s">
        <v>31</v>
      </c>
      <c r="E6" s="28" t="s">
        <v>1</v>
      </c>
      <c r="F6" s="28" t="s">
        <v>32</v>
      </c>
      <c r="G6" s="23" t="s">
        <v>2</v>
      </c>
      <c r="H6" s="36" t="s">
        <v>3</v>
      </c>
      <c r="I6" s="28" t="s">
        <v>4</v>
      </c>
      <c r="J6" s="31" t="s">
        <v>5</v>
      </c>
      <c r="K6" s="28" t="s">
        <v>6</v>
      </c>
      <c r="L6" s="24" t="s">
        <v>7</v>
      </c>
      <c r="M6" s="25" t="s">
        <v>8</v>
      </c>
      <c r="N6" s="2" t="s">
        <v>9</v>
      </c>
    </row>
    <row r="7" spans="1:14" ht="80.25" customHeight="1">
      <c r="A7" s="55">
        <v>2</v>
      </c>
      <c r="B7" s="29" t="s">
        <v>37</v>
      </c>
      <c r="C7" s="57" t="s">
        <v>36</v>
      </c>
      <c r="D7" s="59" t="s">
        <v>39</v>
      </c>
      <c r="E7" s="35" t="s">
        <v>41</v>
      </c>
      <c r="F7" s="30" t="s">
        <v>43</v>
      </c>
      <c r="G7" s="47" t="s">
        <v>40</v>
      </c>
      <c r="H7" s="35" t="s">
        <v>33</v>
      </c>
      <c r="I7" s="32"/>
      <c r="J7" s="33">
        <v>10858.57</v>
      </c>
      <c r="K7" s="33">
        <v>10858.57</v>
      </c>
      <c r="L7" s="12">
        <f>I7*J7</f>
        <v>0</v>
      </c>
      <c r="M7" s="39">
        <f>I7*K7</f>
        <v>0</v>
      </c>
      <c r="N7" s="19">
        <v>1</v>
      </c>
    </row>
    <row r="8" spans="1:14" s="27" customFormat="1" ht="96">
      <c r="A8" s="56"/>
      <c r="B8" s="34" t="s">
        <v>38</v>
      </c>
      <c r="C8" s="58"/>
      <c r="D8" s="60"/>
      <c r="E8" s="35" t="s">
        <v>42</v>
      </c>
      <c r="F8" s="30" t="s">
        <v>44</v>
      </c>
      <c r="G8" s="48"/>
      <c r="H8" s="35" t="s">
        <v>45</v>
      </c>
      <c r="I8" s="32"/>
      <c r="J8" s="33">
        <v>21702.8</v>
      </c>
      <c r="K8" s="33">
        <v>21702.8</v>
      </c>
      <c r="L8" s="12">
        <f>I8*J8</f>
        <v>0</v>
      </c>
      <c r="M8" s="39">
        <f>I8*K8</f>
        <v>0</v>
      </c>
      <c r="N8" s="19">
        <v>1</v>
      </c>
    </row>
    <row r="9" spans="1:14" ht="12.75" customHeight="1">
      <c r="A9" s="50" t="s">
        <v>10</v>
      </c>
      <c r="B9" s="51"/>
      <c r="C9" s="51"/>
      <c r="D9" s="51"/>
      <c r="E9" s="52"/>
      <c r="F9" s="52"/>
      <c r="G9" s="51"/>
      <c r="H9" s="52"/>
      <c r="I9" s="52"/>
      <c r="J9" s="52"/>
      <c r="K9" s="52"/>
      <c r="L9" s="37"/>
      <c r="M9" s="40">
        <f>SUM(M7:M8)</f>
        <v>0</v>
      </c>
      <c r="N9" s="19"/>
    </row>
    <row r="10" spans="1:14" ht="12.75" customHeight="1">
      <c r="A10" s="50" t="s">
        <v>11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37"/>
      <c r="M10" s="40">
        <f>M9*0.1</f>
        <v>0</v>
      </c>
      <c r="N10" s="19"/>
    </row>
    <row r="11" spans="1:14" ht="13.5" customHeight="1" thickBot="1">
      <c r="A11" s="53" t="s">
        <v>12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38"/>
      <c r="M11" s="41">
        <f>M10+M9</f>
        <v>0</v>
      </c>
      <c r="N11" s="19"/>
    </row>
    <row r="12" ht="13.5" thickTop="1"/>
  </sheetData>
  <sheetProtection/>
  <mergeCells count="9">
    <mergeCell ref="G7:G8"/>
    <mergeCell ref="A2:M2"/>
    <mergeCell ref="A3:M3"/>
    <mergeCell ref="A9:K9"/>
    <mergeCell ref="A10:K10"/>
    <mergeCell ref="A11:K11"/>
    <mergeCell ref="A7:A8"/>
    <mergeCell ref="C7:C8"/>
    <mergeCell ref="D7:D8"/>
  </mergeCells>
  <printOptions/>
  <pageMargins left="0.7" right="0.7" top="0.75" bottom="0.75" header="0.3" footer="0.3"/>
  <pageSetup orientation="landscape" scale="90" r:id="rId1"/>
  <ignoredErrors>
    <ignoredError sqref="B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D14" sqref="D14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6.140625" style="1" customWidth="1"/>
    <col min="5" max="5" width="25.421875" style="1" customWidth="1"/>
    <col min="6" max="6" width="26.00390625" style="1" customWidth="1"/>
    <col min="7" max="7" width="25.421875" style="1" customWidth="1"/>
    <col min="8" max="16384" width="9.140625" style="1" customWidth="1"/>
  </cols>
  <sheetData>
    <row r="2" spans="2:5" ht="14.25">
      <c r="B2" s="11" t="s">
        <v>13</v>
      </c>
      <c r="C2" s="11"/>
      <c r="D2" s="11"/>
      <c r="E2" s="11" t="s">
        <v>52</v>
      </c>
    </row>
    <row r="4" ht="15" thickBot="1"/>
    <row r="5" spans="2:7" ht="24.75" thickBot="1">
      <c r="B5" s="4" t="s">
        <v>14</v>
      </c>
      <c r="C5" s="5" t="s">
        <v>34</v>
      </c>
      <c r="E5" s="44" t="s">
        <v>48</v>
      </c>
      <c r="F5" s="45" t="s">
        <v>49</v>
      </c>
      <c r="G5" s="45" t="s">
        <v>50</v>
      </c>
    </row>
    <row r="6" spans="2:7" ht="15" thickBot="1">
      <c r="B6" s="6"/>
      <c r="C6" s="7"/>
      <c r="E6" s="13">
        <f>SUBTOTAL(9,specifikacija!L7:L8)</f>
        <v>0</v>
      </c>
      <c r="F6" s="14">
        <f>SUBTOTAL(9,specifikacija!M7:M8)</f>
        <v>0</v>
      </c>
      <c r="G6" s="15">
        <f>F6*1.1</f>
        <v>0</v>
      </c>
    </row>
    <row r="7" spans="2:7" ht="15.75" thickBot="1">
      <c r="B7" s="4" t="s">
        <v>15</v>
      </c>
      <c r="C7" s="8" t="s">
        <v>27</v>
      </c>
      <c r="E7" s="61" t="s">
        <v>51</v>
      </c>
      <c r="F7" s="62"/>
      <c r="G7" s="63"/>
    </row>
    <row r="8" spans="2:7" ht="15" thickBot="1">
      <c r="B8" s="6"/>
      <c r="C8" s="7"/>
      <c r="E8" s="16">
        <f>E6/1000</f>
        <v>0</v>
      </c>
      <c r="F8" s="17">
        <f>F6/1000</f>
        <v>0</v>
      </c>
      <c r="G8" s="18">
        <f>G6/1000</f>
        <v>0</v>
      </c>
    </row>
    <row r="9" spans="2:7" ht="15">
      <c r="B9" s="4" t="s">
        <v>16</v>
      </c>
      <c r="C9" s="8" t="s">
        <v>29</v>
      </c>
      <c r="E9" s="7"/>
      <c r="F9" s="7"/>
      <c r="G9" s="6"/>
    </row>
    <row r="10" spans="2:7" ht="14.25">
      <c r="B10" s="6"/>
      <c r="C10" s="7"/>
      <c r="E10" s="7"/>
      <c r="F10" s="7"/>
      <c r="G10" s="6"/>
    </row>
    <row r="11" spans="2:7" ht="15">
      <c r="B11" s="4" t="s">
        <v>17</v>
      </c>
      <c r="C11" s="8" t="s">
        <v>21</v>
      </c>
      <c r="E11" s="7"/>
      <c r="F11" s="7"/>
      <c r="G11" s="6"/>
    </row>
    <row r="12" spans="2:7" ht="14.25">
      <c r="B12" s="6"/>
      <c r="C12" s="7"/>
      <c r="G12" s="6"/>
    </row>
    <row r="13" spans="2:7" ht="15.75">
      <c r="B13" s="42" t="s">
        <v>46</v>
      </c>
      <c r="C13" s="43" t="s">
        <v>47</v>
      </c>
      <c r="E13" s="9" t="s">
        <v>24</v>
      </c>
      <c r="F13" s="46">
        <f>SUBTOTAL(101,specifikacija!N7:N8)</f>
        <v>1</v>
      </c>
      <c r="G13" s="6"/>
    </row>
    <row r="14" spans="2:7" ht="14.25">
      <c r="B14" s="6"/>
      <c r="C14" s="7"/>
      <c r="E14" s="7"/>
      <c r="F14" s="7"/>
      <c r="G14" s="6"/>
    </row>
    <row r="15" spans="2:6" ht="15">
      <c r="B15" s="4" t="s">
        <v>18</v>
      </c>
      <c r="C15" s="5" t="s">
        <v>22</v>
      </c>
      <c r="E15" s="9" t="s">
        <v>25</v>
      </c>
      <c r="F15" s="8" t="s">
        <v>23</v>
      </c>
    </row>
    <row r="16" spans="2:3" ht="14.25">
      <c r="B16" s="6"/>
      <c r="C16" s="7"/>
    </row>
    <row r="17" spans="2:3" ht="51">
      <c r="B17" s="4" t="s">
        <v>19</v>
      </c>
      <c r="C17" s="5" t="s">
        <v>35</v>
      </c>
    </row>
    <row r="18" spans="2:3" ht="14.25">
      <c r="B18" s="6"/>
      <c r="C18" s="7"/>
    </row>
    <row r="19" spans="2:3" ht="15">
      <c r="B19" s="4" t="s">
        <v>20</v>
      </c>
      <c r="C19" s="10">
        <v>33600000</v>
      </c>
    </row>
    <row r="25" ht="14.25">
      <c r="G25" s="21"/>
    </row>
    <row r="26" ht="14.25">
      <c r="G26" s="21"/>
    </row>
    <row r="27" ht="14.25">
      <c r="G27" s="21"/>
    </row>
    <row r="28" ht="14.25">
      <c r="G28" s="21"/>
    </row>
    <row r="29" ht="14.25">
      <c r="G29" s="21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orientation="landscape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2017-09-08T12:27:40Z</dcterms:modified>
  <cp:category/>
  <cp:version/>
  <cp:contentType/>
  <cp:contentStatus/>
</cp:coreProperties>
</file>