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Stimulatori eritropoeze" sheetId="1" r:id="rId1"/>
  </sheets>
  <definedNames>
    <definedName name="_xlnm._FilterDatabase" localSheetId="0" hidden="1">'Stimulatori eritropoeze'!$A$2:$R$9</definedName>
  </definedNames>
  <calcPr fullCalcOnLoad="1"/>
</workbook>
</file>

<file path=xl/sharedStrings.xml><?xml version="1.0" encoding="utf-8"?>
<sst xmlns="http://schemas.openxmlformats.org/spreadsheetml/2006/main" count="84" uniqueCount="65">
  <si>
    <t>Partija</t>
  </si>
  <si>
    <t>JKL</t>
  </si>
  <si>
    <t>IZABRANI DOBAVLJAČ</t>
  </si>
  <si>
    <t>Jedinica mere</t>
  </si>
  <si>
    <t>ZAŠTIĆENI NAZIV LEKA</t>
  </si>
  <si>
    <t>PREDMET NABAVKE</t>
  </si>
  <si>
    <t>PROIZVOĐAČ</t>
  </si>
  <si>
    <t>PAKOVANJE I JAČINA LEKA</t>
  </si>
  <si>
    <t>epoetin alfa za intravensku i subkutanu primenu</t>
  </si>
  <si>
    <t>EPREX</t>
  </si>
  <si>
    <t>CILAG AG,
Švajcarska</t>
  </si>
  <si>
    <t>rastvor za injekciju, špric</t>
  </si>
  <si>
    <t xml:space="preserve">2000 i.j. </t>
  </si>
  <si>
    <t>injekcioni špric</t>
  </si>
  <si>
    <t>epoetin beta</t>
  </si>
  <si>
    <t>RECORMON</t>
  </si>
  <si>
    <t>ROCHE DIAGNOSTICS GMBH</t>
  </si>
  <si>
    <t>2000 i.j.</t>
  </si>
  <si>
    <t>epoetin zeta</t>
  </si>
  <si>
    <t>EQRALYS</t>
  </si>
  <si>
    <t>Hemofarm</t>
  </si>
  <si>
    <t>darbepoetin alfa</t>
  </si>
  <si>
    <t>ARANESP</t>
  </si>
  <si>
    <t>AMGEN EUROPE
B.V.</t>
  </si>
  <si>
    <t>rastvor za injekciju</t>
  </si>
  <si>
    <t>10 mcg</t>
  </si>
  <si>
    <t>metoksipolietilenglikol - epoetin beta</t>
  </si>
  <si>
    <t>MIRCERA</t>
  </si>
  <si>
    <t>rastvor za injekciju i/ili rastvor</t>
  </si>
  <si>
    <t>50 mcg</t>
  </si>
  <si>
    <t>za injekciju u napunjenom</t>
  </si>
  <si>
    <t>75 mcg</t>
  </si>
  <si>
    <t>epoetin alfa za intravensku primenu</t>
  </si>
  <si>
    <t>BINOCRIT</t>
  </si>
  <si>
    <t>Sandoz GmbH
B.V.</t>
  </si>
  <si>
    <t>rastvor za injekciju u napunjenom injekcionom špricu</t>
  </si>
  <si>
    <t>Inpharm Co</t>
  </si>
  <si>
    <t>Roche</t>
  </si>
  <si>
    <t>Phoenix pharma</t>
  </si>
  <si>
    <t>PharmaSwiss</t>
  </si>
  <si>
    <t>Farmalogist</t>
  </si>
  <si>
    <t>ANEKSIRANJE - STIMULATORI ERITROPOEZE</t>
  </si>
  <si>
    <t>FARMACEUTSKI OBLIK</t>
  </si>
  <si>
    <t>Ugovorena količina</t>
  </si>
  <si>
    <t>Isporučena količina zaključno sa 31.07.</t>
  </si>
  <si>
    <t>Jedinična  cena  zaključno sa 31.07. (bez PDV-a)</t>
  </si>
  <si>
    <t>Jedinična  cena  od 01.08. (bez PDV-a)</t>
  </si>
  <si>
    <t>Ugovorena  VREDNOST</t>
  </si>
  <si>
    <t>0069152</t>
  </si>
  <si>
    <t>0069227</t>
  </si>
  <si>
    <t>0069939</t>
  </si>
  <si>
    <t>0069145</t>
  </si>
  <si>
    <t>0069206</t>
  </si>
  <si>
    <t>0069165</t>
  </si>
  <si>
    <t>0069205</t>
  </si>
  <si>
    <t>Ugovorena vrednost             (bez PDV-a)</t>
  </si>
  <si>
    <t>VREDNOST aneksa ugovora (bez PDV-a)</t>
  </si>
  <si>
    <t>RAZLIKA U VREDNOSTI (Aneks - ugovor)</t>
  </si>
  <si>
    <t xml:space="preserve"> VREDNOST preostalih količina - po novim cenama (bez PDV-a)</t>
  </si>
  <si>
    <t xml:space="preserve"> VREDNOST isporučenih količina zaključno sa 31.07. (bez PDV-a)</t>
  </si>
  <si>
    <t>Ugovorena vrednost             (sa PDV-om)</t>
  </si>
  <si>
    <t xml:space="preserve"> VREDNOST isporučenih količina zaključno sa 31.07. (sa PDV-om)</t>
  </si>
  <si>
    <t xml:space="preserve"> VREDNOST preostalih količina - po novim cenama (sa PDV-om)</t>
  </si>
  <si>
    <t>VREDNOST aneksa ugovora (sa PDV-om)</t>
  </si>
  <si>
    <t>Preostala količina od 01.08.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</si>
</sst>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2" fillId="0" borderId="0" xfId="0" applyFont="1" applyAlignment="1">
      <alignment wrapText="1"/>
    </xf>
    <xf numFmtId="4" fontId="43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4" fillId="4" borderId="10" xfId="57" applyNumberFormat="1" applyFont="1" applyFill="1" applyBorder="1" applyAlignment="1">
      <alignment horizontal="center" vertical="center" wrapText="1"/>
      <protection/>
    </xf>
    <xf numFmtId="0" fontId="42" fillId="35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 applyProtection="1">
      <alignment horizontal="center" vertical="center" wrapText="1"/>
      <protection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0" fontId="42" fillId="35" borderId="10" xfId="0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42" fillId="7" borderId="10" xfId="0" applyFont="1" applyFill="1" applyBorder="1" applyAlignment="1">
      <alignment horizontal="center" vertical="center" wrapText="1"/>
    </xf>
    <xf numFmtId="3" fontId="2" fillId="7" borderId="10" xfId="56" applyNumberFormat="1" applyFont="1" applyFill="1" applyBorder="1" applyAlignment="1">
      <alignment horizontal="center" vertical="center" wrapText="1"/>
      <protection/>
    </xf>
    <xf numFmtId="4" fontId="4" fillId="2" borderId="10" xfId="57" applyNumberFormat="1" applyFont="1" applyFill="1" applyBorder="1" applyAlignment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center" wrapText="1"/>
    </xf>
    <xf numFmtId="4" fontId="40" fillId="33" borderId="10" xfId="0" applyNumberFormat="1" applyFont="1" applyFill="1" applyBorder="1" applyAlignment="1">
      <alignment horizontal="center" vertical="center" wrapText="1"/>
    </xf>
    <xf numFmtId="4" fontId="45" fillId="2" borderId="10" xfId="0" applyNumberFormat="1" applyFont="1" applyFill="1" applyBorder="1" applyAlignment="1">
      <alignment horizontal="center" vertical="center" wrapText="1"/>
    </xf>
    <xf numFmtId="4" fontId="45" fillId="4" borderId="10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" fontId="46" fillId="0" borderId="13" xfId="0" applyNumberFormat="1" applyFont="1" applyBorder="1" applyAlignment="1">
      <alignment vertical="center" wrapText="1"/>
    </xf>
    <xf numFmtId="4" fontId="46" fillId="0" borderId="14" xfId="0" applyNumberFormat="1" applyFont="1" applyBorder="1" applyAlignment="1">
      <alignment vertical="center" wrapText="1"/>
    </xf>
    <xf numFmtId="3" fontId="4" fillId="0" borderId="10" xfId="57" applyNumberFormat="1" applyFont="1" applyFill="1" applyBorder="1" applyAlignment="1">
      <alignment horizontal="center" vertical="center" wrapText="1"/>
      <protection/>
    </xf>
    <xf numFmtId="3" fontId="43" fillId="0" borderId="10" xfId="0" applyNumberFormat="1" applyFont="1" applyFill="1" applyBorder="1" applyAlignment="1">
      <alignment horizontal="center" vertical="center" wrapText="1"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" fontId="46" fillId="2" borderId="13" xfId="0" applyNumberFormat="1" applyFont="1" applyFill="1" applyBorder="1" applyAlignment="1">
      <alignment vertical="center" wrapText="1"/>
    </xf>
    <xf numFmtId="4" fontId="46" fillId="4" borderId="13" xfId="0" applyNumberFormat="1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F1">
      <pane ySplit="2" topLeftCell="A3" activePane="bottomLeft" state="frozen"/>
      <selection pane="topLeft" activeCell="A1" sqref="A1"/>
      <selection pane="bottomLeft" activeCell="K16" sqref="K16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3" width="21.57421875" style="0" customWidth="1"/>
    <col min="4" max="5" width="21.421875" style="0" customWidth="1"/>
    <col min="6" max="6" width="17.7109375" style="0" customWidth="1"/>
    <col min="7" max="7" width="20.57421875" style="0" customWidth="1"/>
    <col min="8" max="8" width="12.28125" style="0" customWidth="1"/>
    <col min="9" max="10" width="24.8515625" style="0" customWidth="1"/>
    <col min="11" max="11" width="23.57421875" style="0" customWidth="1"/>
    <col min="12" max="12" width="19.00390625" style="0" customWidth="1"/>
    <col min="13" max="13" width="16.8515625" style="0" customWidth="1"/>
    <col min="14" max="15" width="21.00390625" style="0" customWidth="1"/>
    <col min="16" max="17" width="21.421875" style="0" customWidth="1"/>
    <col min="18" max="18" width="20.8515625" style="0" customWidth="1"/>
  </cols>
  <sheetData>
    <row r="1" spans="1:18" ht="30" customHeight="1">
      <c r="A1" s="31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57.75" customHeight="1">
      <c r="A2" s="1" t="s">
        <v>0</v>
      </c>
      <c r="B2" s="2" t="s">
        <v>5</v>
      </c>
      <c r="C2" s="2" t="s">
        <v>1</v>
      </c>
      <c r="D2" s="2" t="s">
        <v>4</v>
      </c>
      <c r="E2" s="10" t="s">
        <v>6</v>
      </c>
      <c r="F2" s="10" t="s">
        <v>42</v>
      </c>
      <c r="G2" s="10" t="s">
        <v>7</v>
      </c>
      <c r="H2" s="10" t="s">
        <v>3</v>
      </c>
      <c r="I2" s="24" t="s">
        <v>43</v>
      </c>
      <c r="J2" s="24" t="s">
        <v>44</v>
      </c>
      <c r="K2" s="24" t="s">
        <v>64</v>
      </c>
      <c r="L2" s="24" t="s">
        <v>45</v>
      </c>
      <c r="M2" s="24" t="s">
        <v>46</v>
      </c>
      <c r="N2" s="10" t="s">
        <v>47</v>
      </c>
      <c r="O2" s="10" t="s">
        <v>59</v>
      </c>
      <c r="P2" s="10" t="s">
        <v>58</v>
      </c>
      <c r="Q2" s="10" t="s">
        <v>56</v>
      </c>
      <c r="R2" s="3" t="s">
        <v>2</v>
      </c>
    </row>
    <row r="3" spans="1:18" ht="38.25">
      <c r="A3" s="19">
        <v>1</v>
      </c>
      <c r="B3" s="13" t="s">
        <v>8</v>
      </c>
      <c r="C3" s="13" t="s">
        <v>48</v>
      </c>
      <c r="D3" s="12" t="s">
        <v>9</v>
      </c>
      <c r="E3" s="12" t="s">
        <v>10</v>
      </c>
      <c r="F3" s="12" t="s">
        <v>11</v>
      </c>
      <c r="G3" s="14" t="s">
        <v>12</v>
      </c>
      <c r="H3" s="15" t="s">
        <v>13</v>
      </c>
      <c r="I3" s="35"/>
      <c r="J3" s="35"/>
      <c r="K3" s="35">
        <f>I3-J3</f>
        <v>0</v>
      </c>
      <c r="L3" s="25">
        <v>1089.9</v>
      </c>
      <c r="M3" s="26">
        <v>1117.91</v>
      </c>
      <c r="N3" s="22">
        <f>I3*L3</f>
        <v>0</v>
      </c>
      <c r="O3" s="37">
        <f>J3*L3</f>
        <v>0</v>
      </c>
      <c r="P3" s="37">
        <f>K3*M3</f>
        <v>0</v>
      </c>
      <c r="Q3" s="11">
        <f>O3+P3</f>
        <v>0</v>
      </c>
      <c r="R3" s="23" t="s">
        <v>36</v>
      </c>
    </row>
    <row r="4" spans="1:18" ht="24">
      <c r="A4" s="19">
        <v>2</v>
      </c>
      <c r="B4" s="12" t="s">
        <v>14</v>
      </c>
      <c r="C4" s="13" t="s">
        <v>53</v>
      </c>
      <c r="D4" s="12" t="s">
        <v>15</v>
      </c>
      <c r="E4" s="12" t="s">
        <v>16</v>
      </c>
      <c r="F4" s="12" t="s">
        <v>11</v>
      </c>
      <c r="G4" s="14" t="s">
        <v>17</v>
      </c>
      <c r="H4" s="15" t="s">
        <v>13</v>
      </c>
      <c r="I4" s="35"/>
      <c r="J4" s="35"/>
      <c r="K4" s="35">
        <f aca="true" t="shared" si="0" ref="K4:K9">I4-J4</f>
        <v>0</v>
      </c>
      <c r="L4" s="25">
        <v>1130.91</v>
      </c>
      <c r="M4" s="26">
        <v>1159.97</v>
      </c>
      <c r="N4" s="22">
        <f aca="true" t="shared" si="1" ref="N4:N9">I4*L4</f>
        <v>0</v>
      </c>
      <c r="O4" s="37">
        <f aca="true" t="shared" si="2" ref="O4:O9">J4*L4</f>
        <v>0</v>
      </c>
      <c r="P4" s="37">
        <f aca="true" t="shared" si="3" ref="P4:P9">K4*M4</f>
        <v>0</v>
      </c>
      <c r="Q4" s="11">
        <f aca="true" t="shared" si="4" ref="Q4:Q9">O4+P4</f>
        <v>0</v>
      </c>
      <c r="R4" s="28" t="s">
        <v>37</v>
      </c>
    </row>
    <row r="5" spans="1:18" ht="24">
      <c r="A5" s="20">
        <v>3</v>
      </c>
      <c r="B5" s="16" t="s">
        <v>18</v>
      </c>
      <c r="C5" s="29" t="s">
        <v>49</v>
      </c>
      <c r="D5" s="12" t="s">
        <v>19</v>
      </c>
      <c r="E5" s="12" t="s">
        <v>20</v>
      </c>
      <c r="F5" s="12" t="s">
        <v>11</v>
      </c>
      <c r="G5" s="14" t="s">
        <v>12</v>
      </c>
      <c r="H5" s="15" t="s">
        <v>13</v>
      </c>
      <c r="I5" s="35"/>
      <c r="J5" s="35"/>
      <c r="K5" s="35">
        <f t="shared" si="0"/>
        <v>0</v>
      </c>
      <c r="L5" s="25">
        <v>1017.53</v>
      </c>
      <c r="M5" s="26">
        <v>1043.68</v>
      </c>
      <c r="N5" s="22">
        <f t="shared" si="1"/>
        <v>0</v>
      </c>
      <c r="O5" s="37">
        <f t="shared" si="2"/>
        <v>0</v>
      </c>
      <c r="P5" s="37">
        <f t="shared" si="3"/>
        <v>0</v>
      </c>
      <c r="Q5" s="11">
        <f t="shared" si="4"/>
        <v>0</v>
      </c>
      <c r="R5" s="23" t="s">
        <v>38</v>
      </c>
    </row>
    <row r="6" spans="1:18" ht="24">
      <c r="A6" s="19">
        <v>4</v>
      </c>
      <c r="B6" s="13" t="s">
        <v>21</v>
      </c>
      <c r="C6" s="13" t="s">
        <v>50</v>
      </c>
      <c r="D6" s="12" t="s">
        <v>22</v>
      </c>
      <c r="E6" s="12" t="s">
        <v>23</v>
      </c>
      <c r="F6" s="12" t="s">
        <v>24</v>
      </c>
      <c r="G6" s="14" t="s">
        <v>25</v>
      </c>
      <c r="H6" s="15" t="s">
        <v>13</v>
      </c>
      <c r="I6" s="35"/>
      <c r="J6" s="35"/>
      <c r="K6" s="35">
        <f t="shared" si="0"/>
        <v>0</v>
      </c>
      <c r="L6" s="25">
        <v>1160</v>
      </c>
      <c r="M6" s="26">
        <v>1189.81</v>
      </c>
      <c r="N6" s="22">
        <f t="shared" si="1"/>
        <v>0</v>
      </c>
      <c r="O6" s="37">
        <f t="shared" si="2"/>
        <v>0</v>
      </c>
      <c r="P6" s="37">
        <f t="shared" si="3"/>
        <v>0</v>
      </c>
      <c r="Q6" s="11">
        <f t="shared" si="4"/>
        <v>0</v>
      </c>
      <c r="R6" s="28" t="s">
        <v>39</v>
      </c>
    </row>
    <row r="7" spans="1:18" ht="24">
      <c r="A7" s="21">
        <v>5</v>
      </c>
      <c r="B7" s="17" t="s">
        <v>26</v>
      </c>
      <c r="C7" s="30" t="s">
        <v>52</v>
      </c>
      <c r="D7" s="17" t="s">
        <v>27</v>
      </c>
      <c r="E7" s="18" t="s">
        <v>16</v>
      </c>
      <c r="F7" s="18" t="s">
        <v>28</v>
      </c>
      <c r="G7" s="18" t="s">
        <v>29</v>
      </c>
      <c r="H7" s="18" t="s">
        <v>13</v>
      </c>
      <c r="I7" s="36"/>
      <c r="J7" s="36"/>
      <c r="K7" s="35">
        <f t="shared" si="0"/>
        <v>0</v>
      </c>
      <c r="L7" s="25">
        <v>8334.5</v>
      </c>
      <c r="M7" s="26">
        <v>8511.19</v>
      </c>
      <c r="N7" s="22">
        <f t="shared" si="1"/>
        <v>0</v>
      </c>
      <c r="O7" s="37">
        <f t="shared" si="2"/>
        <v>0</v>
      </c>
      <c r="P7" s="37">
        <f t="shared" si="3"/>
        <v>0</v>
      </c>
      <c r="Q7" s="11">
        <f t="shared" si="4"/>
        <v>0</v>
      </c>
      <c r="R7" s="28" t="s">
        <v>37</v>
      </c>
    </row>
    <row r="8" spans="1:18" ht="24">
      <c r="A8" s="21">
        <v>5</v>
      </c>
      <c r="B8" s="17" t="s">
        <v>26</v>
      </c>
      <c r="C8" s="30" t="s">
        <v>54</v>
      </c>
      <c r="D8" s="17" t="s">
        <v>27</v>
      </c>
      <c r="E8" s="18" t="s">
        <v>16</v>
      </c>
      <c r="F8" s="18" t="s">
        <v>30</v>
      </c>
      <c r="G8" s="18" t="s">
        <v>31</v>
      </c>
      <c r="H8" s="18" t="s">
        <v>13</v>
      </c>
      <c r="I8" s="36"/>
      <c r="J8" s="36"/>
      <c r="K8" s="35">
        <f t="shared" si="0"/>
        <v>0</v>
      </c>
      <c r="L8" s="25">
        <v>12501.75</v>
      </c>
      <c r="M8" s="26">
        <v>12736.78</v>
      </c>
      <c r="N8" s="22">
        <f t="shared" si="1"/>
        <v>0</v>
      </c>
      <c r="O8" s="37">
        <f t="shared" si="2"/>
        <v>0</v>
      </c>
      <c r="P8" s="37">
        <f t="shared" si="3"/>
        <v>0</v>
      </c>
      <c r="Q8" s="11">
        <f t="shared" si="4"/>
        <v>0</v>
      </c>
      <c r="R8" s="28" t="s">
        <v>37</v>
      </c>
    </row>
    <row r="9" spans="1:18" ht="36">
      <c r="A9" s="19">
        <v>6</v>
      </c>
      <c r="B9" s="12" t="s">
        <v>32</v>
      </c>
      <c r="C9" s="13" t="s">
        <v>51</v>
      </c>
      <c r="D9" s="12" t="s">
        <v>33</v>
      </c>
      <c r="E9" s="12" t="s">
        <v>34</v>
      </c>
      <c r="F9" s="12" t="s">
        <v>35</v>
      </c>
      <c r="G9" s="14" t="s">
        <v>17</v>
      </c>
      <c r="H9" s="15" t="s">
        <v>13</v>
      </c>
      <c r="I9" s="35"/>
      <c r="J9" s="35"/>
      <c r="K9" s="35">
        <f t="shared" si="0"/>
        <v>0</v>
      </c>
      <c r="L9" s="25">
        <v>782.82</v>
      </c>
      <c r="M9" s="26">
        <v>802.93</v>
      </c>
      <c r="N9" s="22">
        <f t="shared" si="1"/>
        <v>0</v>
      </c>
      <c r="O9" s="37">
        <f t="shared" si="2"/>
        <v>0</v>
      </c>
      <c r="P9" s="37">
        <f t="shared" si="3"/>
        <v>0</v>
      </c>
      <c r="Q9" s="11">
        <f t="shared" si="4"/>
        <v>0</v>
      </c>
      <c r="R9" s="23" t="s">
        <v>40</v>
      </c>
    </row>
    <row r="10" spans="1:18" ht="13.5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4"/>
      <c r="N10" s="9"/>
      <c r="O10" s="9"/>
      <c r="P10" s="9"/>
      <c r="Q10" s="9"/>
      <c r="R10" s="4"/>
    </row>
    <row r="11" spans="1:18" ht="27" customHeight="1" thickBot="1">
      <c r="A11" s="4"/>
      <c r="B11" s="5"/>
      <c r="C11" s="6"/>
      <c r="D11" s="7"/>
      <c r="E11" s="7"/>
      <c r="F11" s="4"/>
      <c r="G11" s="7"/>
      <c r="H11" s="7"/>
      <c r="I11" s="39" t="s">
        <v>55</v>
      </c>
      <c r="J11" s="39" t="s">
        <v>60</v>
      </c>
      <c r="K11" s="7"/>
      <c r="L11" s="7"/>
      <c r="M11" s="7"/>
      <c r="N11" s="7"/>
      <c r="O11" s="7"/>
      <c r="P11" s="7"/>
      <c r="Q11" s="7"/>
      <c r="R11" s="4"/>
    </row>
    <row r="12" spans="9:10" ht="27" customHeight="1" thickBot="1">
      <c r="I12" s="42">
        <f>SUBTOTAL(9,N3:N9)</f>
        <v>0</v>
      </c>
      <c r="J12" s="34">
        <f>I12*1.1</f>
        <v>0</v>
      </c>
    </row>
    <row r="13" spans="9:10" ht="39" thickBot="1">
      <c r="I13" s="38" t="s">
        <v>59</v>
      </c>
      <c r="J13" s="38" t="s">
        <v>61</v>
      </c>
    </row>
    <row r="14" spans="9:10" ht="27" customHeight="1" thickBot="1">
      <c r="I14" s="33">
        <f>SUBTOTAL(9,O3:O9)</f>
        <v>0</v>
      </c>
      <c r="J14" s="34">
        <f>I14*1.1</f>
        <v>0</v>
      </c>
    </row>
    <row r="15" spans="9:10" ht="39" thickBot="1">
      <c r="I15" s="38" t="s">
        <v>58</v>
      </c>
      <c r="J15" s="38" t="s">
        <v>62</v>
      </c>
    </row>
    <row r="16" spans="9:10" ht="27" customHeight="1" thickBot="1">
      <c r="I16" s="33">
        <f>SUBTOTAL(9,P3:P9)</f>
        <v>0</v>
      </c>
      <c r="J16" s="34">
        <f>I16*1.1</f>
        <v>0</v>
      </c>
    </row>
    <row r="17" spans="9:10" ht="26.25" thickBot="1">
      <c r="I17" s="38" t="s">
        <v>56</v>
      </c>
      <c r="J17" s="38" t="s">
        <v>63</v>
      </c>
    </row>
    <row r="18" spans="9:10" ht="27" customHeight="1" thickBot="1">
      <c r="I18" s="43">
        <f>SUBTOTAL(9,Q3:Q9)</f>
        <v>0</v>
      </c>
      <c r="J18" s="34">
        <f>I18*1.1</f>
        <v>0</v>
      </c>
    </row>
    <row r="19" spans="9:10" ht="27" customHeight="1" thickBot="1">
      <c r="I19" s="40" t="s">
        <v>57</v>
      </c>
      <c r="J19" s="41"/>
    </row>
    <row r="20" spans="9:10" ht="27" customHeight="1" thickBot="1">
      <c r="I20" s="27">
        <f>I18-I12</f>
        <v>0</v>
      </c>
      <c r="J20" s="34">
        <f>J18-J12</f>
        <v>0</v>
      </c>
    </row>
  </sheetData>
  <sheetProtection/>
  <autoFilter ref="A2:R9"/>
  <mergeCells count="2">
    <mergeCell ref="A1:R1"/>
    <mergeCell ref="I19:J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2015-08-11T09:17:33Z</dcterms:modified>
  <cp:category/>
  <cp:version/>
  <cp:contentType/>
  <cp:contentStatus/>
</cp:coreProperties>
</file>