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895" activeTab="0"/>
  </bookViews>
  <sheets>
    <sheet name="Lekovi za lecenje hemofilije" sheetId="1" r:id="rId1"/>
  </sheets>
  <definedNames>
    <definedName name="_xlnm._FilterDatabase" localSheetId="0" hidden="1">'Lekovi za lecenje hemofilije'!$A$2:$R$25</definedName>
  </definedNames>
  <calcPr fullCalcOnLoad="1"/>
</workbook>
</file>

<file path=xl/sharedStrings.xml><?xml version="1.0" encoding="utf-8"?>
<sst xmlns="http://schemas.openxmlformats.org/spreadsheetml/2006/main" count="221" uniqueCount="97">
  <si>
    <t>Partija</t>
  </si>
  <si>
    <t>JKL</t>
  </si>
  <si>
    <t>IZABRANI DOBAVLJAČ</t>
  </si>
  <si>
    <t>Jedinica mere</t>
  </si>
  <si>
    <t>ZAŠTIĆENI NAZIV LEKA</t>
  </si>
  <si>
    <t>PREDMET NABAVKE</t>
  </si>
  <si>
    <t>PROIZVOĐAČ</t>
  </si>
  <si>
    <t>PAKOVANJE I JAČINA LEKA</t>
  </si>
  <si>
    <t>bočica</t>
  </si>
  <si>
    <t>Phoenix Pharma</t>
  </si>
  <si>
    <t>0066210</t>
  </si>
  <si>
    <t>0066212</t>
  </si>
  <si>
    <t>0066211</t>
  </si>
  <si>
    <t>0066630</t>
  </si>
  <si>
    <t>0066631</t>
  </si>
  <si>
    <t>0066632</t>
  </si>
  <si>
    <t>0066012</t>
  </si>
  <si>
    <t>0066013</t>
  </si>
  <si>
    <t>0066908</t>
  </si>
  <si>
    <t>0066610</t>
  </si>
  <si>
    <t>0066611</t>
  </si>
  <si>
    <t>0066612</t>
  </si>
  <si>
    <t>koagulacioni faktor VIII, humani</t>
  </si>
  <si>
    <t>IMMUNATE</t>
  </si>
  <si>
    <t>HAEMOCTIN SDH</t>
  </si>
  <si>
    <t>OCTANATE 500</t>
  </si>
  <si>
    <t>OCTANATE 1000</t>
  </si>
  <si>
    <t>KOATE-DVI</t>
  </si>
  <si>
    <t>BERIATE</t>
  </si>
  <si>
    <t>BAXTER AG, Austrija</t>
  </si>
  <si>
    <t>prašak i rastvarač za rastvor za injekciju</t>
  </si>
  <si>
    <t xml:space="preserve">250 i.j. </t>
  </si>
  <si>
    <t>I.J.</t>
  </si>
  <si>
    <t xml:space="preserve">500 i.j. </t>
  </si>
  <si>
    <t xml:space="preserve">1000 i.j. </t>
  </si>
  <si>
    <t>BIOTEST PHARMA GmbH, Nemačka</t>
  </si>
  <si>
    <t>PHARMAZEUTICA, PRODUKTIONSGES m.b.H., Austrija</t>
  </si>
  <si>
    <t>GRIFOLS THERAPEUTICS INC., SAD</t>
  </si>
  <si>
    <t>prašak i rastvarač za rastvor za injekciju/infuziju</t>
  </si>
  <si>
    <t>CSL BEHRING GmbH, Nemačka</t>
  </si>
  <si>
    <t>1</t>
  </si>
  <si>
    <t>Farmix</t>
  </si>
  <si>
    <t xml:space="preserve">0066770 </t>
  </si>
  <si>
    <t>rekombinantni faktor VIII</t>
  </si>
  <si>
    <t>REFACTO AF </t>
  </si>
  <si>
    <t>Wyeht Farma S.A.</t>
  </si>
  <si>
    <t>Yusafarm</t>
  </si>
  <si>
    <t>antiinhibitorski kompleks faktora VIII</t>
  </si>
  <si>
    <t>0066771</t>
  </si>
  <si>
    <t>0066044</t>
  </si>
  <si>
    <t>FEIBA NF</t>
  </si>
  <si>
    <t>prašak i rastvarač za rastvor za infuziju</t>
  </si>
  <si>
    <t xml:space="preserve">(500 i.j./20 ml)                 </t>
  </si>
  <si>
    <t>ampula</t>
  </si>
  <si>
    <t>koagulacioni faktor IX,humani</t>
  </si>
  <si>
    <t>0066010</t>
  </si>
  <si>
    <t>0066171</t>
  </si>
  <si>
    <t>0066501</t>
  </si>
  <si>
    <t>0066007</t>
  </si>
  <si>
    <t>AIMAFIX</t>
  </si>
  <si>
    <t>KEDRION S.P.A, Italija</t>
  </si>
  <si>
    <t>IMMUNINE</t>
  </si>
  <si>
    <t xml:space="preserve">600 i.j. </t>
  </si>
  <si>
    <t>HAEMONINE 500</t>
  </si>
  <si>
    <t>OCTANINE F</t>
  </si>
  <si>
    <t>Makler</t>
  </si>
  <si>
    <t>Beohem 3</t>
  </si>
  <si>
    <t>faktor VIII, von Willebrand-ov faktor (vWF:Rcof)</t>
  </si>
  <si>
    <t>koagulacioni faktor VIIa,eptakog alfa (aktivirani)</t>
  </si>
  <si>
    <t>0066201</t>
  </si>
  <si>
    <t>0066202</t>
  </si>
  <si>
    <t>0066700</t>
  </si>
  <si>
    <t>0066602</t>
  </si>
  <si>
    <t>HAEMATE P 500</t>
  </si>
  <si>
    <t>HAEMATE P1000</t>
  </si>
  <si>
    <t>WILATE 450</t>
  </si>
  <si>
    <t xml:space="preserve">450 i.j. </t>
  </si>
  <si>
    <t>NOVOSEN</t>
  </si>
  <si>
    <t>NOVONORDISC, Danska</t>
  </si>
  <si>
    <t>1mg</t>
  </si>
  <si>
    <t>FARMACEUTSKI OBLIK</t>
  </si>
  <si>
    <t>Ugovorena količina</t>
  </si>
  <si>
    <t>Isporučena količina zaključno sa 31.07.</t>
  </si>
  <si>
    <t>Jedinična  cena  zaključno sa 31.07. (bez PDV-a)</t>
  </si>
  <si>
    <t>Jedinična  cena  od 01.08. (bez PDV-a)</t>
  </si>
  <si>
    <t>ANEKSIRANJE - LEKOVI ZA LEČENJE HEMOFILIJE</t>
  </si>
  <si>
    <t>Preostala količina od 01.08.</t>
  </si>
  <si>
    <t>Ugovorena  VREDNOST</t>
  </si>
  <si>
    <t xml:space="preserve"> VREDNOST isporučenih količina zaključno sa 31.07. (bez PDV-a)</t>
  </si>
  <si>
    <t xml:space="preserve"> VREDNOST preostalih količina - po novim cenama (bez PDV-a)</t>
  </si>
  <si>
    <t>VREDNOST aneksa ugovora (bez PDV-a)</t>
  </si>
  <si>
    <t>Ugovorena vrednost             (bez PDV-a)</t>
  </si>
  <si>
    <t>Ugovorena vrednost             (sa PDV-om)</t>
  </si>
  <si>
    <t xml:space="preserve"> VREDNOST isporučenih količina zaključno sa 31.07. (sa PDV-om)</t>
  </si>
  <si>
    <t xml:space="preserve"> VREDNOST preostalih količina - po novim cenama (sa PDV-om)</t>
  </si>
  <si>
    <t>VREDNOST aneksa ugovora (sa PDV-om)</t>
  </si>
  <si>
    <t>RAZLIKA U VREDNOSTI (Aneks - ugovor)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</si>
</sst>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4" fillId="0" borderId="0" xfId="0" applyFont="1" applyAlignment="1">
      <alignment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5" fillId="35" borderId="10" xfId="55" applyNumberFormat="1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2" fillId="35" borderId="10" xfId="57" applyNumberFormat="1" applyFont="1" applyFill="1" applyBorder="1" applyAlignment="1" applyProtection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49" fontId="5" fillId="7" borderId="10" xfId="55" applyNumberFormat="1" applyFont="1" applyFill="1" applyBorder="1" applyAlignment="1">
      <alignment horizontal="center" vertical="center" wrapText="1"/>
      <protection/>
    </xf>
    <xf numFmtId="0" fontId="0" fillId="7" borderId="10" xfId="0" applyFont="1" applyFill="1" applyBorder="1" applyAlignment="1">
      <alignment horizontal="center" vertical="center" wrapText="1"/>
    </xf>
    <xf numFmtId="0" fontId="4" fillId="35" borderId="10" xfId="55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 wrapText="1"/>
    </xf>
    <xf numFmtId="4" fontId="5" fillId="4" borderId="10" xfId="57" applyNumberFormat="1" applyFont="1" applyFill="1" applyBorder="1" applyAlignment="1">
      <alignment horizontal="center" vertical="center" wrapText="1"/>
      <protection/>
    </xf>
    <xf numFmtId="4" fontId="5" fillId="2" borderId="10" xfId="57" applyNumberFormat="1" applyFont="1" applyFill="1" applyBorder="1" applyAlignment="1">
      <alignment horizontal="center" vertical="center" wrapText="1"/>
      <protection/>
    </xf>
    <xf numFmtId="4" fontId="46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4" fontId="47" fillId="0" borderId="12" xfId="0" applyNumberFormat="1" applyFont="1" applyBorder="1" applyAlignment="1">
      <alignment vertical="center" wrapText="1"/>
    </xf>
    <xf numFmtId="4" fontId="48" fillId="2" borderId="10" xfId="0" applyNumberFormat="1" applyFont="1" applyFill="1" applyBorder="1" applyAlignment="1">
      <alignment horizontal="center" vertical="center" wrapText="1"/>
    </xf>
    <xf numFmtId="4" fontId="48" fillId="4" borderId="10" xfId="0" applyNumberFormat="1" applyFont="1" applyFill="1" applyBorder="1" applyAlignment="1">
      <alignment horizontal="center" vertical="center" wrapText="1"/>
    </xf>
    <xf numFmtId="3" fontId="5" fillId="35" borderId="10" xfId="57" applyNumberFormat="1" applyFont="1" applyFill="1" applyBorder="1" applyAlignment="1">
      <alignment horizontal="center" vertical="center" wrapText="1"/>
      <protection/>
    </xf>
    <xf numFmtId="0" fontId="0" fillId="7" borderId="13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4" fontId="48" fillId="2" borderId="13" xfId="0" applyNumberFormat="1" applyFont="1" applyFill="1" applyBorder="1" applyAlignment="1">
      <alignment horizontal="center" vertical="center" wrapText="1"/>
    </xf>
    <xf numFmtId="4" fontId="48" fillId="2" borderId="14" xfId="0" applyNumberFormat="1" applyFont="1" applyFill="1" applyBorder="1" applyAlignment="1">
      <alignment horizontal="center" vertical="center" wrapText="1"/>
    </xf>
    <xf numFmtId="4" fontId="48" fillId="2" borderId="15" xfId="0" applyNumberFormat="1" applyFont="1" applyFill="1" applyBorder="1" applyAlignment="1">
      <alignment horizontal="center" vertical="center" wrapText="1"/>
    </xf>
    <xf numFmtId="4" fontId="48" fillId="4" borderId="13" xfId="0" applyNumberFormat="1" applyFont="1" applyFill="1" applyBorder="1" applyAlignment="1">
      <alignment horizontal="center" vertical="center" wrapText="1"/>
    </xf>
    <xf numFmtId="4" fontId="48" fillId="4" borderId="14" xfId="0" applyNumberFormat="1" applyFont="1" applyFill="1" applyBorder="1" applyAlignment="1">
      <alignment horizontal="center" vertical="center" wrapText="1"/>
    </xf>
    <xf numFmtId="4" fontId="48" fillId="4" borderId="15" xfId="0" applyNumberFormat="1" applyFont="1" applyFill="1" applyBorder="1" applyAlignment="1">
      <alignment horizontal="center" vertical="center" wrapText="1"/>
    </xf>
    <xf numFmtId="4" fontId="5" fillId="2" borderId="13" xfId="57" applyNumberFormat="1" applyFont="1" applyFill="1" applyBorder="1" applyAlignment="1">
      <alignment horizontal="center" vertical="center" wrapText="1"/>
      <protection/>
    </xf>
    <xf numFmtId="4" fontId="5" fillId="2" borderId="14" xfId="57" applyNumberFormat="1" applyFont="1" applyFill="1" applyBorder="1" applyAlignment="1">
      <alignment horizontal="center" vertical="center" wrapText="1"/>
      <protection/>
    </xf>
    <xf numFmtId="4" fontId="5" fillId="2" borderId="15" xfId="57" applyNumberFormat="1" applyFont="1" applyFill="1" applyBorder="1" applyAlignment="1">
      <alignment horizontal="center" vertical="center" wrapText="1"/>
      <protection/>
    </xf>
    <xf numFmtId="4" fontId="5" fillId="4" borderId="13" xfId="57" applyNumberFormat="1" applyFont="1" applyFill="1" applyBorder="1" applyAlignment="1">
      <alignment horizontal="center" vertical="center" wrapText="1"/>
      <protection/>
    </xf>
    <xf numFmtId="4" fontId="5" fillId="4" borderId="14" xfId="57" applyNumberFormat="1" applyFont="1" applyFill="1" applyBorder="1" applyAlignment="1">
      <alignment horizontal="center" vertical="center" wrapText="1"/>
      <protection/>
    </xf>
    <xf numFmtId="4" fontId="5" fillId="4" borderId="15" xfId="57" applyNumberFormat="1" applyFont="1" applyFill="1" applyBorder="1" applyAlignment="1">
      <alignment horizontal="center" vertical="center" wrapText="1"/>
      <protection/>
    </xf>
    <xf numFmtId="0" fontId="49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" fontId="7" fillId="2" borderId="13" xfId="57" applyNumberFormat="1" applyFont="1" applyFill="1" applyBorder="1" applyAlignment="1">
      <alignment horizontal="center" vertical="center" wrapText="1"/>
      <protection/>
    </xf>
    <xf numFmtId="4" fontId="7" fillId="2" borderId="14" xfId="57" applyNumberFormat="1" applyFont="1" applyFill="1" applyBorder="1" applyAlignment="1">
      <alignment horizontal="center" vertical="center" wrapText="1"/>
      <protection/>
    </xf>
    <xf numFmtId="4" fontId="7" fillId="2" borderId="15" xfId="57" applyNumberFormat="1" applyFont="1" applyFill="1" applyBorder="1" applyAlignment="1">
      <alignment horizontal="center" vertical="center" wrapText="1"/>
      <protection/>
    </xf>
    <xf numFmtId="4" fontId="7" fillId="4" borderId="13" xfId="57" applyNumberFormat="1" applyFont="1" applyFill="1" applyBorder="1" applyAlignment="1">
      <alignment horizontal="center" vertical="center" wrapText="1"/>
      <protection/>
    </xf>
    <xf numFmtId="4" fontId="7" fillId="4" borderId="14" xfId="57" applyNumberFormat="1" applyFont="1" applyFill="1" applyBorder="1" applyAlignment="1">
      <alignment horizontal="center" vertical="center" wrapText="1"/>
      <protection/>
    </xf>
    <xf numFmtId="4" fontId="7" fillId="4" borderId="15" xfId="57" applyNumberFormat="1" applyFont="1" applyFill="1" applyBorder="1" applyAlignment="1">
      <alignment horizontal="center" vertical="center" wrapText="1"/>
      <protection/>
    </xf>
    <xf numFmtId="3" fontId="5" fillId="35" borderId="13" xfId="57" applyNumberFormat="1" applyFont="1" applyFill="1" applyBorder="1" applyAlignment="1">
      <alignment horizontal="center" vertical="center" wrapText="1"/>
      <protection/>
    </xf>
    <xf numFmtId="3" fontId="5" fillId="35" borderId="14" xfId="57" applyNumberFormat="1" applyFont="1" applyFill="1" applyBorder="1" applyAlignment="1">
      <alignment horizontal="center" vertical="center" wrapText="1"/>
      <protection/>
    </xf>
    <xf numFmtId="3" fontId="5" fillId="35" borderId="15" xfId="57" applyNumberFormat="1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4" fontId="47" fillId="2" borderId="18" xfId="0" applyNumberFormat="1" applyFont="1" applyFill="1" applyBorder="1" applyAlignment="1">
      <alignment vertical="center" wrapText="1"/>
    </xf>
    <xf numFmtId="4" fontId="47" fillId="2" borderId="17" xfId="0" applyNumberFormat="1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4" fontId="47" fillId="0" borderId="18" xfId="0" applyNumberFormat="1" applyFont="1" applyBorder="1" applyAlignment="1">
      <alignment vertical="center" wrapText="1"/>
    </xf>
    <xf numFmtId="4" fontId="47" fillId="0" borderId="17" xfId="0" applyNumberFormat="1" applyFont="1" applyBorder="1" applyAlignment="1">
      <alignment vertical="center" wrapText="1"/>
    </xf>
    <xf numFmtId="4" fontId="47" fillId="4" borderId="18" xfId="0" applyNumberFormat="1" applyFont="1" applyFill="1" applyBorder="1" applyAlignment="1">
      <alignment vertical="center" wrapText="1"/>
    </xf>
    <xf numFmtId="4" fontId="47" fillId="4" borderId="17" xfId="0" applyNumberFormat="1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4" fontId="5" fillId="35" borderId="13" xfId="57" applyNumberFormat="1" applyFont="1" applyFill="1" applyBorder="1" applyAlignment="1">
      <alignment horizontal="center" vertical="center" wrapText="1"/>
      <protection/>
    </xf>
    <xf numFmtId="4" fontId="5" fillId="35" borderId="14" xfId="57" applyNumberFormat="1" applyFont="1" applyFill="1" applyBorder="1" applyAlignment="1">
      <alignment horizontal="center" vertical="center" wrapText="1"/>
      <protection/>
    </xf>
    <xf numFmtId="4" fontId="5" fillId="35" borderId="15" xfId="57" applyNumberFormat="1" applyFont="1" applyFill="1" applyBorder="1" applyAlignment="1">
      <alignment horizontal="center" vertical="center" wrapText="1"/>
      <protection/>
    </xf>
    <xf numFmtId="4" fontId="5" fillId="35" borderId="10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pane ySplit="2" topLeftCell="A21" activePane="bottomLeft" state="frozen"/>
      <selection pane="topLeft" activeCell="A1" sqref="A1"/>
      <selection pane="bottomLeft" activeCell="I18" sqref="I18:I21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3" width="21.57421875" style="0" customWidth="1"/>
    <col min="4" max="5" width="21.421875" style="0" customWidth="1"/>
    <col min="6" max="6" width="17.7109375" style="0" customWidth="1"/>
    <col min="7" max="7" width="20.57421875" style="0" customWidth="1"/>
    <col min="8" max="8" width="12.28125" style="0" customWidth="1"/>
    <col min="9" max="11" width="22.57421875" style="0" customWidth="1"/>
    <col min="12" max="13" width="18.57421875" style="0" customWidth="1"/>
    <col min="14" max="17" width="24.00390625" style="0" hidden="1" customWidth="1"/>
    <col min="18" max="18" width="20.8515625" style="0" customWidth="1"/>
  </cols>
  <sheetData>
    <row r="1" spans="1:18" ht="30" customHeight="1">
      <c r="A1" s="49" t="s">
        <v>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50.25" customHeight="1">
      <c r="A2" s="1" t="s">
        <v>0</v>
      </c>
      <c r="B2" s="2" t="s">
        <v>5</v>
      </c>
      <c r="C2" s="2" t="s">
        <v>1</v>
      </c>
      <c r="D2" s="2" t="s">
        <v>4</v>
      </c>
      <c r="E2" s="9" t="s">
        <v>6</v>
      </c>
      <c r="F2" s="9" t="s">
        <v>80</v>
      </c>
      <c r="G2" s="9" t="s">
        <v>7</v>
      </c>
      <c r="H2" s="9" t="s">
        <v>3</v>
      </c>
      <c r="I2" s="25" t="s">
        <v>81</v>
      </c>
      <c r="J2" s="25" t="s">
        <v>82</v>
      </c>
      <c r="K2" s="25" t="s">
        <v>86</v>
      </c>
      <c r="L2" s="25" t="s">
        <v>83</v>
      </c>
      <c r="M2" s="25" t="s">
        <v>84</v>
      </c>
      <c r="N2" s="9" t="s">
        <v>87</v>
      </c>
      <c r="O2" s="9" t="s">
        <v>88</v>
      </c>
      <c r="P2" s="9" t="s">
        <v>89</v>
      </c>
      <c r="Q2" s="9" t="s">
        <v>90</v>
      </c>
      <c r="R2" s="3" t="s">
        <v>2</v>
      </c>
    </row>
    <row r="3" spans="1:18" ht="25.5">
      <c r="A3" s="23">
        <v>1</v>
      </c>
      <c r="B3" s="16" t="s">
        <v>22</v>
      </c>
      <c r="C3" s="18" t="s">
        <v>10</v>
      </c>
      <c r="D3" s="10" t="s">
        <v>23</v>
      </c>
      <c r="E3" s="10" t="s">
        <v>29</v>
      </c>
      <c r="F3" s="10" t="s">
        <v>30</v>
      </c>
      <c r="G3" s="14" t="s">
        <v>31</v>
      </c>
      <c r="H3" s="17" t="s">
        <v>32</v>
      </c>
      <c r="I3" s="57"/>
      <c r="J3" s="57"/>
      <c r="K3" s="57">
        <f>I3-J3</f>
        <v>0</v>
      </c>
      <c r="L3" s="51">
        <v>46.59</v>
      </c>
      <c r="M3" s="54">
        <v>47.65</v>
      </c>
      <c r="N3" s="43">
        <f>I3*L3</f>
        <v>0</v>
      </c>
      <c r="O3" s="72">
        <f>J3*L3</f>
        <v>0</v>
      </c>
      <c r="P3" s="72">
        <f>K3*M3</f>
        <v>0</v>
      </c>
      <c r="Q3" s="46">
        <f>O3+P3</f>
        <v>0</v>
      </c>
      <c r="R3" s="10" t="s">
        <v>41</v>
      </c>
    </row>
    <row r="4" spans="1:18" ht="25.5">
      <c r="A4" s="23">
        <v>1</v>
      </c>
      <c r="B4" s="16" t="s">
        <v>22</v>
      </c>
      <c r="C4" s="18" t="s">
        <v>11</v>
      </c>
      <c r="D4" s="10" t="s">
        <v>23</v>
      </c>
      <c r="E4" s="10" t="s">
        <v>29</v>
      </c>
      <c r="F4" s="10" t="s">
        <v>30</v>
      </c>
      <c r="G4" s="14" t="s">
        <v>33</v>
      </c>
      <c r="H4" s="17" t="s">
        <v>32</v>
      </c>
      <c r="I4" s="58"/>
      <c r="J4" s="58"/>
      <c r="K4" s="58"/>
      <c r="L4" s="52"/>
      <c r="M4" s="55"/>
      <c r="N4" s="44"/>
      <c r="O4" s="73"/>
      <c r="P4" s="73"/>
      <c r="Q4" s="47"/>
      <c r="R4" s="10" t="s">
        <v>41</v>
      </c>
    </row>
    <row r="5" spans="1:18" ht="25.5">
      <c r="A5" s="23">
        <v>1</v>
      </c>
      <c r="B5" s="16" t="s">
        <v>22</v>
      </c>
      <c r="C5" s="18" t="s">
        <v>12</v>
      </c>
      <c r="D5" s="10" t="s">
        <v>23</v>
      </c>
      <c r="E5" s="10" t="s">
        <v>29</v>
      </c>
      <c r="F5" s="10" t="s">
        <v>30</v>
      </c>
      <c r="G5" s="14" t="s">
        <v>34</v>
      </c>
      <c r="H5" s="17" t="s">
        <v>32</v>
      </c>
      <c r="I5" s="58"/>
      <c r="J5" s="58"/>
      <c r="K5" s="58"/>
      <c r="L5" s="52"/>
      <c r="M5" s="55"/>
      <c r="N5" s="44"/>
      <c r="O5" s="73"/>
      <c r="P5" s="73"/>
      <c r="Q5" s="47"/>
      <c r="R5" s="10" t="s">
        <v>41</v>
      </c>
    </row>
    <row r="6" spans="1:18" ht="24">
      <c r="A6" s="22" t="s">
        <v>40</v>
      </c>
      <c r="B6" s="24" t="s">
        <v>22</v>
      </c>
      <c r="C6" s="12" t="s">
        <v>13</v>
      </c>
      <c r="D6" s="13" t="s">
        <v>24</v>
      </c>
      <c r="E6" s="13" t="s">
        <v>35</v>
      </c>
      <c r="F6" s="13" t="s">
        <v>30</v>
      </c>
      <c r="G6" s="13" t="s">
        <v>31</v>
      </c>
      <c r="H6" s="13" t="s">
        <v>32</v>
      </c>
      <c r="I6" s="58"/>
      <c r="J6" s="58"/>
      <c r="K6" s="58"/>
      <c r="L6" s="52"/>
      <c r="M6" s="55"/>
      <c r="N6" s="44"/>
      <c r="O6" s="73"/>
      <c r="P6" s="73"/>
      <c r="Q6" s="47"/>
      <c r="R6" s="11" t="s">
        <v>41</v>
      </c>
    </row>
    <row r="7" spans="1:18" ht="24">
      <c r="A7" s="22" t="s">
        <v>40</v>
      </c>
      <c r="B7" s="24" t="s">
        <v>22</v>
      </c>
      <c r="C7" s="12" t="s">
        <v>14</v>
      </c>
      <c r="D7" s="13" t="s">
        <v>24</v>
      </c>
      <c r="E7" s="13" t="s">
        <v>35</v>
      </c>
      <c r="F7" s="13" t="s">
        <v>30</v>
      </c>
      <c r="G7" s="13" t="s">
        <v>33</v>
      </c>
      <c r="H7" s="13" t="s">
        <v>32</v>
      </c>
      <c r="I7" s="58"/>
      <c r="J7" s="58"/>
      <c r="K7" s="58"/>
      <c r="L7" s="52"/>
      <c r="M7" s="55"/>
      <c r="N7" s="44"/>
      <c r="O7" s="73"/>
      <c r="P7" s="73"/>
      <c r="Q7" s="47"/>
      <c r="R7" s="11" t="s">
        <v>41</v>
      </c>
    </row>
    <row r="8" spans="1:18" ht="24">
      <c r="A8" s="22" t="s">
        <v>40</v>
      </c>
      <c r="B8" s="13" t="s">
        <v>22</v>
      </c>
      <c r="C8" s="12" t="s">
        <v>15</v>
      </c>
      <c r="D8" s="13" t="s">
        <v>24</v>
      </c>
      <c r="E8" s="13" t="s">
        <v>35</v>
      </c>
      <c r="F8" s="13" t="s">
        <v>30</v>
      </c>
      <c r="G8" s="15" t="s">
        <v>34</v>
      </c>
      <c r="H8" s="13" t="s">
        <v>32</v>
      </c>
      <c r="I8" s="58"/>
      <c r="J8" s="58"/>
      <c r="K8" s="58"/>
      <c r="L8" s="52"/>
      <c r="M8" s="55"/>
      <c r="N8" s="44"/>
      <c r="O8" s="73"/>
      <c r="P8" s="73"/>
      <c r="Q8" s="47"/>
      <c r="R8" s="11" t="s">
        <v>41</v>
      </c>
    </row>
    <row r="9" spans="1:18" ht="36">
      <c r="A9" s="22" t="s">
        <v>40</v>
      </c>
      <c r="B9" s="13" t="s">
        <v>22</v>
      </c>
      <c r="C9" s="12" t="s">
        <v>16</v>
      </c>
      <c r="D9" s="13" t="s">
        <v>25</v>
      </c>
      <c r="E9" s="13" t="s">
        <v>36</v>
      </c>
      <c r="F9" s="13" t="s">
        <v>30</v>
      </c>
      <c r="G9" s="14" t="s">
        <v>33</v>
      </c>
      <c r="H9" s="13" t="s">
        <v>32</v>
      </c>
      <c r="I9" s="58"/>
      <c r="J9" s="58"/>
      <c r="K9" s="58"/>
      <c r="L9" s="52"/>
      <c r="M9" s="55"/>
      <c r="N9" s="44"/>
      <c r="O9" s="73"/>
      <c r="P9" s="73"/>
      <c r="Q9" s="47"/>
      <c r="R9" s="11" t="s">
        <v>41</v>
      </c>
    </row>
    <row r="10" spans="1:18" ht="36">
      <c r="A10" s="22" t="s">
        <v>40</v>
      </c>
      <c r="B10" s="13" t="s">
        <v>22</v>
      </c>
      <c r="C10" s="12" t="s">
        <v>17</v>
      </c>
      <c r="D10" s="13" t="s">
        <v>26</v>
      </c>
      <c r="E10" s="13" t="s">
        <v>36</v>
      </c>
      <c r="F10" s="13" t="s">
        <v>30</v>
      </c>
      <c r="G10" s="15" t="s">
        <v>34</v>
      </c>
      <c r="H10" s="13" t="s">
        <v>32</v>
      </c>
      <c r="I10" s="58"/>
      <c r="J10" s="58"/>
      <c r="K10" s="58"/>
      <c r="L10" s="52"/>
      <c r="M10" s="55"/>
      <c r="N10" s="44"/>
      <c r="O10" s="73"/>
      <c r="P10" s="73"/>
      <c r="Q10" s="47"/>
      <c r="R10" s="11" t="s">
        <v>41</v>
      </c>
    </row>
    <row r="11" spans="1:18" ht="36">
      <c r="A11" s="22" t="s">
        <v>40</v>
      </c>
      <c r="B11" s="13" t="s">
        <v>22</v>
      </c>
      <c r="C11" s="12" t="s">
        <v>18</v>
      </c>
      <c r="D11" s="13" t="s">
        <v>27</v>
      </c>
      <c r="E11" s="13" t="s">
        <v>37</v>
      </c>
      <c r="F11" s="13" t="s">
        <v>38</v>
      </c>
      <c r="G11" s="15" t="s">
        <v>33</v>
      </c>
      <c r="H11" s="13" t="s">
        <v>32</v>
      </c>
      <c r="I11" s="58"/>
      <c r="J11" s="58"/>
      <c r="K11" s="58"/>
      <c r="L11" s="52"/>
      <c r="M11" s="55"/>
      <c r="N11" s="44"/>
      <c r="O11" s="73"/>
      <c r="P11" s="73"/>
      <c r="Q11" s="47"/>
      <c r="R11" s="11" t="s">
        <v>41</v>
      </c>
    </row>
    <row r="12" spans="1:18" ht="36">
      <c r="A12" s="22" t="s">
        <v>40</v>
      </c>
      <c r="B12" s="13" t="s">
        <v>22</v>
      </c>
      <c r="C12" s="12" t="s">
        <v>19</v>
      </c>
      <c r="D12" s="13" t="s">
        <v>28</v>
      </c>
      <c r="E12" s="13" t="s">
        <v>39</v>
      </c>
      <c r="F12" s="13" t="s">
        <v>38</v>
      </c>
      <c r="G12" s="15" t="s">
        <v>31</v>
      </c>
      <c r="H12" s="13" t="s">
        <v>32</v>
      </c>
      <c r="I12" s="58"/>
      <c r="J12" s="58"/>
      <c r="K12" s="58"/>
      <c r="L12" s="52"/>
      <c r="M12" s="55"/>
      <c r="N12" s="44"/>
      <c r="O12" s="73"/>
      <c r="P12" s="73"/>
      <c r="Q12" s="47"/>
      <c r="R12" s="11" t="s">
        <v>41</v>
      </c>
    </row>
    <row r="13" spans="1:18" ht="36">
      <c r="A13" s="22" t="s">
        <v>40</v>
      </c>
      <c r="B13" s="13" t="s">
        <v>22</v>
      </c>
      <c r="C13" s="12" t="s">
        <v>20</v>
      </c>
      <c r="D13" s="13" t="s">
        <v>28</v>
      </c>
      <c r="E13" s="13" t="s">
        <v>39</v>
      </c>
      <c r="F13" s="13" t="s">
        <v>38</v>
      </c>
      <c r="G13" s="15" t="s">
        <v>33</v>
      </c>
      <c r="H13" s="13" t="s">
        <v>32</v>
      </c>
      <c r="I13" s="58"/>
      <c r="J13" s="58"/>
      <c r="K13" s="58"/>
      <c r="L13" s="52"/>
      <c r="M13" s="55"/>
      <c r="N13" s="44"/>
      <c r="O13" s="73"/>
      <c r="P13" s="73"/>
      <c r="Q13" s="47"/>
      <c r="R13" s="11" t="s">
        <v>41</v>
      </c>
    </row>
    <row r="14" spans="1:18" ht="36">
      <c r="A14" s="22" t="s">
        <v>40</v>
      </c>
      <c r="B14" s="13" t="s">
        <v>22</v>
      </c>
      <c r="C14" s="12" t="s">
        <v>21</v>
      </c>
      <c r="D14" s="13" t="s">
        <v>28</v>
      </c>
      <c r="E14" s="13" t="s">
        <v>39</v>
      </c>
      <c r="F14" s="13" t="s">
        <v>38</v>
      </c>
      <c r="G14" s="15" t="s">
        <v>34</v>
      </c>
      <c r="H14" s="13" t="s">
        <v>32</v>
      </c>
      <c r="I14" s="59"/>
      <c r="J14" s="59"/>
      <c r="K14" s="59"/>
      <c r="L14" s="53"/>
      <c r="M14" s="56"/>
      <c r="N14" s="45"/>
      <c r="O14" s="74"/>
      <c r="P14" s="74"/>
      <c r="Q14" s="48"/>
      <c r="R14" s="11" t="s">
        <v>41</v>
      </c>
    </row>
    <row r="15" spans="1:18" ht="25.5">
      <c r="A15" s="34">
        <v>2</v>
      </c>
      <c r="B15" s="16" t="s">
        <v>43</v>
      </c>
      <c r="C15" s="16" t="s">
        <v>42</v>
      </c>
      <c r="D15" s="10" t="s">
        <v>44</v>
      </c>
      <c r="E15" s="10" t="s">
        <v>45</v>
      </c>
      <c r="F15" s="10" t="s">
        <v>30</v>
      </c>
      <c r="G15" s="14" t="s">
        <v>31</v>
      </c>
      <c r="H15" s="17" t="s">
        <v>32</v>
      </c>
      <c r="I15" s="57"/>
      <c r="J15" s="57"/>
      <c r="K15" s="57">
        <f>I15-J15</f>
        <v>0</v>
      </c>
      <c r="L15" s="37">
        <v>28.86</v>
      </c>
      <c r="M15" s="40">
        <v>29.6</v>
      </c>
      <c r="N15" s="43">
        <f>I15*L15</f>
        <v>0</v>
      </c>
      <c r="O15" s="72">
        <f>J15*L15</f>
        <v>0</v>
      </c>
      <c r="P15" s="72">
        <f>K15*M15</f>
        <v>0</v>
      </c>
      <c r="Q15" s="46">
        <f>O15+P15</f>
        <v>0</v>
      </c>
      <c r="R15" s="11" t="s">
        <v>46</v>
      </c>
    </row>
    <row r="16" spans="1:18" ht="25.5">
      <c r="A16" s="36"/>
      <c r="B16" s="16" t="s">
        <v>43</v>
      </c>
      <c r="C16" s="16" t="s">
        <v>48</v>
      </c>
      <c r="D16" s="10" t="s">
        <v>44</v>
      </c>
      <c r="E16" s="10" t="s">
        <v>45</v>
      </c>
      <c r="F16" s="10" t="s">
        <v>30</v>
      </c>
      <c r="G16" s="14" t="s">
        <v>33</v>
      </c>
      <c r="H16" s="17" t="s">
        <v>32</v>
      </c>
      <c r="I16" s="59"/>
      <c r="J16" s="59"/>
      <c r="K16" s="59"/>
      <c r="L16" s="39"/>
      <c r="M16" s="42"/>
      <c r="N16" s="45"/>
      <c r="O16" s="74"/>
      <c r="P16" s="74"/>
      <c r="Q16" s="48"/>
      <c r="R16" s="11" t="s">
        <v>46</v>
      </c>
    </row>
    <row r="17" spans="1:18" ht="38.25">
      <c r="A17" s="23">
        <v>3</v>
      </c>
      <c r="B17" s="16" t="s">
        <v>47</v>
      </c>
      <c r="C17" s="16" t="s">
        <v>49</v>
      </c>
      <c r="D17" s="10" t="s">
        <v>50</v>
      </c>
      <c r="E17" s="10" t="s">
        <v>29</v>
      </c>
      <c r="F17" s="10" t="s">
        <v>51</v>
      </c>
      <c r="G17" s="14" t="s">
        <v>52</v>
      </c>
      <c r="H17" s="17" t="s">
        <v>53</v>
      </c>
      <c r="I17" s="33"/>
      <c r="J17" s="33"/>
      <c r="K17" s="33">
        <f>I17-J17</f>
        <v>0</v>
      </c>
      <c r="L17" s="31">
        <v>45230.71</v>
      </c>
      <c r="M17" s="32">
        <v>46393.13</v>
      </c>
      <c r="N17" s="27">
        <f>I17*L17</f>
        <v>0</v>
      </c>
      <c r="O17" s="75">
        <f>J17*L17</f>
        <v>0</v>
      </c>
      <c r="P17" s="75">
        <f>K17*M17</f>
        <v>0</v>
      </c>
      <c r="Q17" s="26">
        <f>O17+P17</f>
        <v>0</v>
      </c>
      <c r="R17" s="11" t="s">
        <v>41</v>
      </c>
    </row>
    <row r="18" spans="1:18" ht="24">
      <c r="A18" s="34">
        <v>4</v>
      </c>
      <c r="B18" s="10" t="s">
        <v>54</v>
      </c>
      <c r="C18" s="19" t="s">
        <v>55</v>
      </c>
      <c r="D18" s="10" t="s">
        <v>59</v>
      </c>
      <c r="E18" s="10" t="s">
        <v>60</v>
      </c>
      <c r="F18" s="10" t="s">
        <v>51</v>
      </c>
      <c r="G18" s="14" t="s">
        <v>33</v>
      </c>
      <c r="H18" s="17" t="s">
        <v>32</v>
      </c>
      <c r="I18" s="57"/>
      <c r="J18" s="57"/>
      <c r="K18" s="57">
        <f aca="true" t="shared" si="0" ref="K18:K25">I18-J18</f>
        <v>0</v>
      </c>
      <c r="L18" s="37">
        <v>44.1</v>
      </c>
      <c r="M18" s="40">
        <v>45.23</v>
      </c>
      <c r="N18" s="43">
        <f>I18*L18</f>
        <v>0</v>
      </c>
      <c r="O18" s="72">
        <f>J18*L18</f>
        <v>0</v>
      </c>
      <c r="P18" s="72">
        <f>K18*M18</f>
        <v>0</v>
      </c>
      <c r="Q18" s="46">
        <f>O18+P18</f>
        <v>0</v>
      </c>
      <c r="R18" s="11" t="s">
        <v>65</v>
      </c>
    </row>
    <row r="19" spans="1:18" ht="36">
      <c r="A19" s="35"/>
      <c r="B19" s="10" t="s">
        <v>54</v>
      </c>
      <c r="C19" s="16" t="s">
        <v>56</v>
      </c>
      <c r="D19" s="10" t="s">
        <v>61</v>
      </c>
      <c r="E19" s="10" t="s">
        <v>29</v>
      </c>
      <c r="F19" s="10" t="s">
        <v>38</v>
      </c>
      <c r="G19" s="14" t="s">
        <v>62</v>
      </c>
      <c r="H19" s="17" t="s">
        <v>32</v>
      </c>
      <c r="I19" s="58"/>
      <c r="J19" s="58"/>
      <c r="K19" s="58">
        <f t="shared" si="0"/>
        <v>0</v>
      </c>
      <c r="L19" s="38"/>
      <c r="M19" s="41"/>
      <c r="N19" s="44"/>
      <c r="O19" s="73"/>
      <c r="P19" s="73"/>
      <c r="Q19" s="47"/>
      <c r="R19" s="11" t="s">
        <v>65</v>
      </c>
    </row>
    <row r="20" spans="1:18" ht="24">
      <c r="A20" s="35"/>
      <c r="B20" s="10" t="s">
        <v>54</v>
      </c>
      <c r="C20" s="16" t="s">
        <v>57</v>
      </c>
      <c r="D20" s="10" t="s">
        <v>63</v>
      </c>
      <c r="E20" s="10" t="s">
        <v>39</v>
      </c>
      <c r="F20" s="10" t="s">
        <v>30</v>
      </c>
      <c r="G20" s="14" t="s">
        <v>33</v>
      </c>
      <c r="H20" s="17" t="s">
        <v>32</v>
      </c>
      <c r="I20" s="58"/>
      <c r="J20" s="58"/>
      <c r="K20" s="58">
        <f t="shared" si="0"/>
        <v>0</v>
      </c>
      <c r="L20" s="38"/>
      <c r="M20" s="41"/>
      <c r="N20" s="44"/>
      <c r="O20" s="73"/>
      <c r="P20" s="73"/>
      <c r="Q20" s="47"/>
      <c r="R20" s="11" t="s">
        <v>65</v>
      </c>
    </row>
    <row r="21" spans="1:18" ht="36">
      <c r="A21" s="36"/>
      <c r="B21" s="10" t="s">
        <v>54</v>
      </c>
      <c r="C21" s="16" t="s">
        <v>58</v>
      </c>
      <c r="D21" s="10" t="s">
        <v>64</v>
      </c>
      <c r="E21" s="10" t="s">
        <v>36</v>
      </c>
      <c r="F21" s="10" t="s">
        <v>30</v>
      </c>
      <c r="G21" s="14" t="s">
        <v>33</v>
      </c>
      <c r="H21" s="17" t="s">
        <v>32</v>
      </c>
      <c r="I21" s="59"/>
      <c r="J21" s="59"/>
      <c r="K21" s="59">
        <f t="shared" si="0"/>
        <v>0</v>
      </c>
      <c r="L21" s="39"/>
      <c r="M21" s="42"/>
      <c r="N21" s="45"/>
      <c r="O21" s="74"/>
      <c r="P21" s="74"/>
      <c r="Q21" s="48"/>
      <c r="R21" s="11" t="s">
        <v>65</v>
      </c>
    </row>
    <row r="22" spans="1:18" ht="38.25">
      <c r="A22" s="34">
        <v>5</v>
      </c>
      <c r="B22" s="16" t="s">
        <v>67</v>
      </c>
      <c r="C22" s="16" t="s">
        <v>69</v>
      </c>
      <c r="D22" s="10" t="s">
        <v>73</v>
      </c>
      <c r="E22" s="10" t="s">
        <v>39</v>
      </c>
      <c r="F22" s="10" t="s">
        <v>38</v>
      </c>
      <c r="G22" s="14" t="s">
        <v>33</v>
      </c>
      <c r="H22" s="17" t="s">
        <v>32</v>
      </c>
      <c r="I22" s="57"/>
      <c r="J22" s="57"/>
      <c r="K22" s="57">
        <f t="shared" si="0"/>
        <v>0</v>
      </c>
      <c r="L22" s="37">
        <v>68.45</v>
      </c>
      <c r="M22" s="40">
        <v>70.2</v>
      </c>
      <c r="N22" s="43">
        <f>I22*L22</f>
        <v>0</v>
      </c>
      <c r="O22" s="72">
        <f>J22*L22</f>
        <v>0</v>
      </c>
      <c r="P22" s="72">
        <f>K22*M22</f>
        <v>0</v>
      </c>
      <c r="Q22" s="46">
        <f>O22+P22</f>
        <v>0</v>
      </c>
      <c r="R22" s="11" t="s">
        <v>66</v>
      </c>
    </row>
    <row r="23" spans="1:18" ht="38.25">
      <c r="A23" s="35"/>
      <c r="B23" s="16" t="s">
        <v>67</v>
      </c>
      <c r="C23" s="16" t="s">
        <v>70</v>
      </c>
      <c r="D23" s="20" t="s">
        <v>74</v>
      </c>
      <c r="E23" s="10" t="s">
        <v>39</v>
      </c>
      <c r="F23" s="10" t="s">
        <v>38</v>
      </c>
      <c r="G23" s="21" t="s">
        <v>34</v>
      </c>
      <c r="H23" s="17" t="s">
        <v>32</v>
      </c>
      <c r="I23" s="58"/>
      <c r="J23" s="58"/>
      <c r="K23" s="58">
        <f t="shared" si="0"/>
        <v>0</v>
      </c>
      <c r="L23" s="38"/>
      <c r="M23" s="41"/>
      <c r="N23" s="44"/>
      <c r="O23" s="73"/>
      <c r="P23" s="73"/>
      <c r="Q23" s="47"/>
      <c r="R23" s="11" t="s">
        <v>66</v>
      </c>
    </row>
    <row r="24" spans="1:18" ht="38.25">
      <c r="A24" s="36"/>
      <c r="B24" s="16" t="s">
        <v>67</v>
      </c>
      <c r="C24" s="16" t="s">
        <v>71</v>
      </c>
      <c r="D24" s="20" t="s">
        <v>75</v>
      </c>
      <c r="E24" s="10" t="s">
        <v>36</v>
      </c>
      <c r="F24" s="10" t="s">
        <v>38</v>
      </c>
      <c r="G24" s="21" t="s">
        <v>76</v>
      </c>
      <c r="H24" s="17" t="s">
        <v>32</v>
      </c>
      <c r="I24" s="59"/>
      <c r="J24" s="59"/>
      <c r="K24" s="59">
        <f t="shared" si="0"/>
        <v>0</v>
      </c>
      <c r="L24" s="39"/>
      <c r="M24" s="42"/>
      <c r="N24" s="45"/>
      <c r="O24" s="74"/>
      <c r="P24" s="74"/>
      <c r="Q24" s="48"/>
      <c r="R24" s="11" t="s">
        <v>66</v>
      </c>
    </row>
    <row r="25" spans="1:18" ht="36">
      <c r="A25" s="23">
        <v>6</v>
      </c>
      <c r="B25" s="10" t="s">
        <v>68</v>
      </c>
      <c r="C25" s="16" t="s">
        <v>72</v>
      </c>
      <c r="D25" s="10" t="s">
        <v>77</v>
      </c>
      <c r="E25" s="10" t="s">
        <v>78</v>
      </c>
      <c r="F25" s="10" t="s">
        <v>30</v>
      </c>
      <c r="G25" s="14" t="s">
        <v>79</v>
      </c>
      <c r="H25" s="17" t="s">
        <v>8</v>
      </c>
      <c r="I25" s="33"/>
      <c r="J25" s="33"/>
      <c r="K25" s="33">
        <f t="shared" si="0"/>
        <v>0</v>
      </c>
      <c r="L25" s="31">
        <v>69526.5</v>
      </c>
      <c r="M25" s="32">
        <v>70541.58</v>
      </c>
      <c r="N25" s="27">
        <f>I25*L25</f>
        <v>0</v>
      </c>
      <c r="O25" s="75">
        <f>J25*L25</f>
        <v>0</v>
      </c>
      <c r="P25" s="75">
        <f>K25*M25</f>
        <v>0</v>
      </c>
      <c r="Q25" s="26">
        <f>O25+P25</f>
        <v>0</v>
      </c>
      <c r="R25" s="11" t="s">
        <v>9</v>
      </c>
    </row>
    <row r="26" spans="1:18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28"/>
      <c r="O26" s="28"/>
      <c r="P26" s="28"/>
      <c r="Q26" s="28"/>
      <c r="R26" s="4"/>
    </row>
    <row r="27" spans="1:18" ht="13.5" thickBot="1">
      <c r="A27" s="4"/>
      <c r="B27" s="5"/>
      <c r="C27" s="6"/>
      <c r="D27" s="7"/>
      <c r="E27" s="7"/>
      <c r="F27" s="4"/>
      <c r="G27" s="7"/>
      <c r="H27" s="7"/>
      <c r="I27" s="7"/>
      <c r="J27" s="7"/>
      <c r="K27" s="7"/>
      <c r="L27" s="7"/>
      <c r="M27" s="7"/>
      <c r="N27" s="29"/>
      <c r="O27" s="29"/>
      <c r="P27" s="29"/>
      <c r="Q27" s="29"/>
      <c r="R27" s="7"/>
    </row>
    <row r="28" spans="1:18" ht="26.25" thickBot="1">
      <c r="A28" s="4"/>
      <c r="B28" s="5"/>
      <c r="C28" s="6"/>
      <c r="D28" s="7"/>
      <c r="E28" s="7"/>
      <c r="F28" s="4"/>
      <c r="G28" s="7"/>
      <c r="H28" s="7"/>
      <c r="I28" s="60" t="s">
        <v>91</v>
      </c>
      <c r="J28" s="61" t="s">
        <v>92</v>
      </c>
      <c r="K28" s="7"/>
      <c r="L28" s="7"/>
      <c r="M28" s="7"/>
      <c r="N28" s="7"/>
      <c r="O28" s="7"/>
      <c r="P28" s="7"/>
      <c r="Q28" s="7"/>
      <c r="R28" s="4"/>
    </row>
    <row r="29" spans="1:18" ht="21.75" customHeight="1" thickBot="1">
      <c r="A29" s="4"/>
      <c r="B29" s="5"/>
      <c r="C29" s="6"/>
      <c r="D29" s="7"/>
      <c r="E29" s="7"/>
      <c r="F29" s="4"/>
      <c r="G29" s="7"/>
      <c r="H29" s="7"/>
      <c r="I29" s="62">
        <f>SUBTOTAL(9,N3:N25)</f>
        <v>0</v>
      </c>
      <c r="J29" s="63">
        <f>I29*1.1</f>
        <v>0</v>
      </c>
      <c r="K29" s="7"/>
      <c r="L29" s="7"/>
      <c r="M29" s="7"/>
      <c r="N29" s="7"/>
      <c r="O29" s="7"/>
      <c r="P29" s="7"/>
      <c r="Q29" s="7"/>
      <c r="R29" s="4"/>
    </row>
    <row r="30" spans="9:10" ht="51.75" thickBot="1">
      <c r="I30" s="64" t="s">
        <v>88</v>
      </c>
      <c r="J30" s="65" t="s">
        <v>93</v>
      </c>
    </row>
    <row r="31" spans="9:10" ht="21.75" customHeight="1" thickBot="1">
      <c r="I31" s="66">
        <f>SUBTOTAL(9,O3:O25)</f>
        <v>0</v>
      </c>
      <c r="J31" s="67">
        <f>I31*1.1</f>
        <v>0</v>
      </c>
    </row>
    <row r="32" spans="9:10" ht="39" thickBot="1">
      <c r="I32" s="64" t="s">
        <v>89</v>
      </c>
      <c r="J32" s="65" t="s">
        <v>94</v>
      </c>
    </row>
    <row r="33" spans="9:10" ht="21.75" customHeight="1" thickBot="1">
      <c r="I33" s="66">
        <f>SUBTOTAL(9,P3:P25)</f>
        <v>0</v>
      </c>
      <c r="J33" s="67">
        <f>I33*1.1</f>
        <v>0</v>
      </c>
    </row>
    <row r="34" spans="9:10" ht="26.25" thickBot="1">
      <c r="I34" s="64" t="s">
        <v>90</v>
      </c>
      <c r="J34" s="65" t="s">
        <v>95</v>
      </c>
    </row>
    <row r="35" spans="9:10" ht="25.5" customHeight="1" thickBot="1">
      <c r="I35" s="68">
        <f>SUBTOTAL(9,Q3:Q25)</f>
        <v>0</v>
      </c>
      <c r="J35" s="69">
        <f>I35*1.1</f>
        <v>0</v>
      </c>
    </row>
    <row r="36" spans="9:10" ht="13.5" thickBot="1">
      <c r="I36" s="70" t="s">
        <v>96</v>
      </c>
      <c r="J36" s="71"/>
    </row>
    <row r="37" spans="9:10" ht="15.75" thickBot="1">
      <c r="I37" s="30">
        <f>I35-I29</f>
        <v>0</v>
      </c>
      <c r="J37" s="67">
        <f>J35-J29</f>
        <v>0</v>
      </c>
    </row>
  </sheetData>
  <sheetProtection/>
  <autoFilter ref="A2:R25"/>
  <mergeCells count="41">
    <mergeCell ref="P3:P14"/>
    <mergeCell ref="P15:P16"/>
    <mergeCell ref="P18:P21"/>
    <mergeCell ref="P22:P24"/>
    <mergeCell ref="I36:J36"/>
    <mergeCell ref="K3:K14"/>
    <mergeCell ref="K15:K16"/>
    <mergeCell ref="K18:K21"/>
    <mergeCell ref="K22:K24"/>
    <mergeCell ref="O3:O14"/>
    <mergeCell ref="O15:O16"/>
    <mergeCell ref="O18:O21"/>
    <mergeCell ref="O22:O24"/>
    <mergeCell ref="I3:I14"/>
    <mergeCell ref="J3:J14"/>
    <mergeCell ref="I15:I16"/>
    <mergeCell ref="I18:I21"/>
    <mergeCell ref="I22:I24"/>
    <mergeCell ref="J22:J24"/>
    <mergeCell ref="J18:J21"/>
    <mergeCell ref="J15:J16"/>
    <mergeCell ref="A15:A16"/>
    <mergeCell ref="L15:L16"/>
    <mergeCell ref="M15:M16"/>
    <mergeCell ref="N15:N16"/>
    <mergeCell ref="Q15:Q16"/>
    <mergeCell ref="A1:R1"/>
    <mergeCell ref="L3:L14"/>
    <mergeCell ref="M3:M14"/>
    <mergeCell ref="N3:N14"/>
    <mergeCell ref="Q3:Q14"/>
    <mergeCell ref="A22:A24"/>
    <mergeCell ref="L22:L24"/>
    <mergeCell ref="M22:M24"/>
    <mergeCell ref="N22:N24"/>
    <mergeCell ref="Q22:Q24"/>
    <mergeCell ref="A18:A21"/>
    <mergeCell ref="L18:L21"/>
    <mergeCell ref="M18:M21"/>
    <mergeCell ref="N18:N21"/>
    <mergeCell ref="Q18:Q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2015-08-11T09:52:32Z</dcterms:modified>
  <cp:category/>
  <cp:version/>
  <cp:contentType/>
  <cp:contentStatus/>
</cp:coreProperties>
</file>