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hailo.minic\Desktop\vikore-promena pdv\"/>
    </mc:Choice>
  </mc:AlternateContent>
  <xr:revisionPtr revIDLastSave="0" documentId="13_ncr:1_{E0F931BA-95D3-4DA9-981B-2BE0967B371E}" xr6:coauthVersionLast="36" xr6:coauthVersionMax="36" xr10:uidLastSave="{00000000-0000-0000-0000-000000000000}"/>
  <bookViews>
    <workbookView xWindow="0" yWindow="0" windowWidth="17235" windowHeight="7185" xr2:uid="{3DAE848D-DA3F-414E-AFD4-AFDD82B8DBAC}"/>
  </bookViews>
  <sheets>
    <sheet name="vicor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1" l="1"/>
  <c r="K29" i="1" l="1"/>
  <c r="M29" i="1" s="1"/>
  <c r="N29" i="1" s="1"/>
  <c r="K27" i="1"/>
  <c r="M27" i="1" s="1"/>
  <c r="N27" i="1" s="1"/>
  <c r="K26" i="1"/>
  <c r="M26" i="1" s="1"/>
  <c r="N26" i="1" s="1"/>
  <c r="K25" i="1"/>
  <c r="M25" i="1" s="1"/>
  <c r="N25" i="1" s="1"/>
  <c r="K24" i="1"/>
  <c r="M24" i="1" s="1"/>
  <c r="N24" i="1" s="1"/>
  <c r="K22" i="1"/>
  <c r="K21" i="1"/>
  <c r="M21" i="1" s="1"/>
  <c r="K18" i="1"/>
  <c r="M18" i="1" s="1"/>
  <c r="N18" i="1" s="1"/>
  <c r="K17" i="1"/>
  <c r="M17" i="1" s="1"/>
  <c r="N17" i="1" s="1"/>
  <c r="K16" i="1"/>
  <c r="K13" i="1"/>
  <c r="M13" i="1" s="1"/>
  <c r="N13" i="1" s="1"/>
  <c r="K12" i="1"/>
  <c r="M12" i="1" s="1"/>
  <c r="N12" i="1" s="1"/>
  <c r="K11" i="1"/>
  <c r="M11" i="1" s="1"/>
  <c r="K8" i="1"/>
  <c r="K7" i="1"/>
  <c r="M7" i="1" s="1"/>
  <c r="N7" i="1" s="1"/>
  <c r="M22" i="1" l="1"/>
  <c r="N22" i="1" s="1"/>
  <c r="L23" i="1"/>
  <c r="M33" i="1"/>
  <c r="M30" i="1"/>
  <c r="M36" i="1"/>
  <c r="M8" i="1"/>
  <c r="K23" i="1"/>
  <c r="K19" i="1"/>
  <c r="M16" i="1"/>
  <c r="L19" i="1" s="1"/>
  <c r="K9" i="1"/>
  <c r="M6" i="1"/>
  <c r="L14" i="1"/>
  <c r="N11" i="1"/>
  <c r="N14" i="1" s="1"/>
  <c r="K14" i="1"/>
  <c r="N8" i="1" l="1"/>
  <c r="M35" i="1" s="1"/>
  <c r="M34" i="1"/>
  <c r="M37" i="1"/>
  <c r="M38" i="1" s="1"/>
  <c r="M31" i="1"/>
  <c r="L9" i="1"/>
  <c r="N16" i="1"/>
  <c r="N19" i="1" s="1"/>
  <c r="N6" i="1"/>
  <c r="N21" i="1"/>
  <c r="N23" i="1" s="1"/>
  <c r="N9" i="1" l="1"/>
  <c r="M32" i="1"/>
</calcChain>
</file>

<file path=xl/sharedStrings.xml><?xml version="1.0" encoding="utf-8"?>
<sst xmlns="http://schemas.openxmlformats.org/spreadsheetml/2006/main" count="139" uniqueCount="99">
  <si>
    <t>ICD-VR za osobe astenične konstitucije</t>
  </si>
  <si>
    <t>ставка 1</t>
  </si>
  <si>
    <t>Jednokomorski implantabilni kardioverter defibrilator (ICD-VR) za osobe astenične konstitucije</t>
  </si>
  <si>
    <t>PERCIVA ICD</t>
  </si>
  <si>
    <t>Cardiac Pacemakers Incorporated, a wholly owned subsidiary of Guidant Corporation, a wholly owned subsidiary of Boston Scientific Corporation</t>
  </si>
  <si>
    <t>комад</t>
  </si>
  <si>
    <t>ставка 2</t>
  </si>
  <si>
    <t>HV elektroda aktivne ili pasivne fiksacije 'single-coil'ili 'dual-coil', konekcije DF-4</t>
  </si>
  <si>
    <t>RELIANCE 4-FRONT</t>
  </si>
  <si>
    <t>ставка 3</t>
  </si>
  <si>
    <t>Odgovarajući uvodnik za HV elektrodu</t>
  </si>
  <si>
    <t>PTFE Peelable Introducer Kit</t>
  </si>
  <si>
    <t>Greatbatch Medical</t>
  </si>
  <si>
    <t>УКУПНО ЗА ПАРТИЈУ 12</t>
  </si>
  <si>
    <t xml:space="preserve">ICD-VR sa produženim vekom baterije pejsmejkera za mlađu populaciju </t>
  </si>
  <si>
    <t>Jednokomorski implantabilni kardioverter defibrilator DF-4 (ICD-VR) sa vekom baterije pejsmejkera od najmanje 12 godina</t>
  </si>
  <si>
    <t>CHARISMA EL ICD</t>
  </si>
  <si>
    <t>D332</t>
  </si>
  <si>
    <t>HV elektroda aktivne ili pasivne fiksacije ''single-coil'' ili ''dual-coil'', konekcije DF-4</t>
  </si>
  <si>
    <t>odgovarajući uvodnik za HV elektrodu</t>
  </si>
  <si>
    <t>УКУПНО ЗА ПАРТИЈУ 13</t>
  </si>
  <si>
    <t>ICD-VR sa subkutanom elektrodom</t>
  </si>
  <si>
    <t>Subkutani implantabilni kardioverter defibrilator</t>
  </si>
  <si>
    <t>S-ICD EMBLEM MRI</t>
  </si>
  <si>
    <t>A219</t>
  </si>
  <si>
    <t>Subkutana elektroda kompatibilna sa subkutanim defibrilatorom</t>
  </si>
  <si>
    <t>S-ICD ELECTRODE</t>
  </si>
  <si>
    <t>Sistem za plasiranje i pozicioniranje subkutane elektrode defibrilatora</t>
  </si>
  <si>
    <t>ELECTRODE DELIVERY SYSTEM</t>
  </si>
  <si>
    <t>УКУПНО ЗА ПАРТИЈУ 15</t>
  </si>
  <si>
    <t>Uvodnik za koronarni sinus sa »preformiranim vrhom« uz žicu-vodič za ovaj uvodnik</t>
  </si>
  <si>
    <t>Uvodnik za koronarni sinus sa »preformiranim vrhom«</t>
  </si>
  <si>
    <t>ACUITY Pro Guide Catheter Outer</t>
  </si>
  <si>
    <t>8105, 8107, 8109, 8111, 8113, 8115, 8117, 8119, 8104, 8106, 8108, 8110, 8112, 8114, 8116, 8118</t>
  </si>
  <si>
    <t>Boston Scientific Corporation</t>
  </si>
  <si>
    <t>Žica-vodič</t>
  </si>
  <si>
    <t>Starter Guidewires</t>
  </si>
  <si>
    <t>M001491181</t>
  </si>
  <si>
    <t>Lake Region Medical</t>
  </si>
  <si>
    <t>УКУПНО ЗА ПАРТИЈУ 21</t>
  </si>
  <si>
    <t>Kateter EPS za koronarni sinus sa deflektabilnim vrhom</t>
  </si>
  <si>
    <t>Dynamic Tip steerable electrode Catheter</t>
  </si>
  <si>
    <t>M004 6DYNTP001 0</t>
  </si>
  <si>
    <t>Subselektorni kateter za koronarni sinus</t>
  </si>
  <si>
    <t>ACUITY Pro Guide Catheter Inner</t>
  </si>
  <si>
    <t>8100, 8101, 8102, 8103</t>
  </si>
  <si>
    <t>Balon kateter za venogram koronarnog sinusa</t>
  </si>
  <si>
    <t>Balloon Catheter</t>
  </si>
  <si>
    <t>Žica, vodič, za elektrodu »Over the wire« za koronarni sinus</t>
  </si>
  <si>
    <t>ChoICE PT Extra Support</t>
  </si>
  <si>
    <t>ChoICE PT Floppy</t>
  </si>
  <si>
    <t>H749 1216101 2, H749 1216101 J2, H749 1215501 2, H749 1215501 J2</t>
  </si>
  <si>
    <t>H749 1216001 2, H749 1216001 J2, H749 1215401 2, H749 1215401 J2</t>
  </si>
  <si>
    <t>Žica vodič za pozicioniranje transkateterskih pejsmejkera</t>
  </si>
  <si>
    <t>D400
D412</t>
  </si>
  <si>
    <t>636
066X
067</t>
  </si>
  <si>
    <t>708X
709X</t>
  </si>
  <si>
    <t>636
066X
067X</t>
  </si>
  <si>
    <t>Prilog 1 Ugovora- specifikacija materijala sa cenom</t>
  </si>
  <si>
    <t>Добављач: Vicor doo</t>
  </si>
  <si>
    <t>ПАРТИЈА</t>
  </si>
  <si>
    <t>ПРЕДМЕТ НАБАВКЕ</t>
  </si>
  <si>
    <t>ШИФРА</t>
  </si>
  <si>
    <t>ЗАШТИЋЕНИ НАЗИВ ПОНУЂЕНОГ ДОБРА</t>
  </si>
  <si>
    <t>КАТАЛОШКИ БРОЈ ПОНУЂЕНОГ ДОБРА</t>
  </si>
  <si>
    <t>ПРОИЗВОЂАЧ</t>
  </si>
  <si>
    <t>ЈЕДИНИЦА МЕРЕ</t>
  </si>
  <si>
    <t>КОЛИЧИНА</t>
  </si>
  <si>
    <t>ЈЕДИНИЧНА ЦЕНА</t>
  </si>
  <si>
    <t>УКУПНА ЦЕНА БЕЗ ПДВ</t>
  </si>
  <si>
    <t xml:space="preserve"> СТОПА ПДВ</t>
  </si>
  <si>
    <t xml:space="preserve"> ИЗНОС ПДВ</t>
  </si>
  <si>
    <t>УКУПНА ЦЕНА СА ПДВ</t>
  </si>
  <si>
    <t>ZIPWire HYDROPHILIC COATED GUIDEWIRE (VASCULSAR)</t>
  </si>
  <si>
    <t>M0014615XB1
M001463XXB1</t>
  </si>
  <si>
    <t>УГРАДНИ МАТЕРИЈАЛ: УКУПНА ВРЕДНОСТ БЕЗ ПДВ</t>
  </si>
  <si>
    <t>УГРАДНИ МАТЕРИЈАЛ: УКУПНА ВРЕДНОСТ СА ПДВ</t>
  </si>
  <si>
    <t>ПОТРОШНИ МАТЕРИЈАЛ: УКУПНА ВРЕДНОСТ БЕЗ ПДВ</t>
  </si>
  <si>
    <t>ПОТРОШНИ МАТЕРИЈАЛ: УКУПНА ВРЕДНОСТ СА ПДВ</t>
  </si>
  <si>
    <t>УКУПНА ВРЕДНОСТ БЕЗ ПДВ</t>
  </si>
  <si>
    <t>ИЗНОС ПДВ</t>
  </si>
  <si>
    <t>УКУПНА ВРЕДНОСТ СА ПДВ</t>
  </si>
  <si>
    <t>PM22040</t>
  </si>
  <si>
    <t>PM22030</t>
  </si>
  <si>
    <t>BKT22021</t>
  </si>
  <si>
    <t>PM22041</t>
  </si>
  <si>
    <t>PM22044</t>
  </si>
  <si>
    <t>PM22045</t>
  </si>
  <si>
    <t>BKT22023</t>
  </si>
  <si>
    <t>BKT22024</t>
  </si>
  <si>
    <t>BKT22025</t>
  </si>
  <si>
    <t>BKT22026</t>
  </si>
  <si>
    <t>BKT22027</t>
  </si>
  <si>
    <t>BKT22028</t>
  </si>
  <si>
    <t>BKT22029</t>
  </si>
  <si>
    <t>BKT22030</t>
  </si>
  <si>
    <t>BKT22032</t>
  </si>
  <si>
    <t xml:space="preserve">УГРАДНИ МАТЕРИЈАЛ: ИЗНОС ПДВ </t>
  </si>
  <si>
    <t xml:space="preserve">ПОТРОШНИ МАТЕРИЈАЛ: ИЗНОС ПДВ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</si>
</sst>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  <charset val="238"/>
    </font>
    <font>
      <i/>
      <sz val="10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45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9" fontId="5" fillId="2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0" fillId="0" borderId="0" xfId="0" applyNumberFormat="1" applyFont="1"/>
    <xf numFmtId="0" fontId="4" fillId="0" borderId="1" xfId="0" applyFont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1" applyFont="1" applyBorder="1" applyAlignment="1">
      <alignment horizontal="right" vertical="center" wrapText="1"/>
    </xf>
    <xf numFmtId="0" fontId="4" fillId="0" borderId="6" xfId="1" applyFont="1" applyBorder="1" applyAlignment="1">
      <alignment horizontal="right" vertical="center" wrapText="1"/>
    </xf>
    <xf numFmtId="0" fontId="4" fillId="0" borderId="3" xfId="1" applyFont="1" applyBorder="1" applyAlignment="1">
      <alignment horizontal="right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right"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</cellXfs>
  <cellStyles count="2">
    <cellStyle name="Normal" xfId="0" builtinId="0"/>
    <cellStyle name="Normal 3" xfId="1" xr:uid="{4A3428B3-9274-4ACA-BFD0-31A16CE5368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37756A-FFEE-4332-8075-4E26C9925BEC}">
  <dimension ref="A1:P38"/>
  <sheetViews>
    <sheetView tabSelected="1" zoomScaleNormal="100" workbookViewId="0">
      <selection activeCell="I29" sqref="I29"/>
    </sheetView>
  </sheetViews>
  <sheetFormatPr defaultRowHeight="12.75" x14ac:dyDescent="0.2"/>
  <cols>
    <col min="1" max="2" width="9.140625" style="1"/>
    <col min="3" max="3" width="16.42578125" style="1" bestFit="1" customWidth="1"/>
    <col min="4" max="4" width="12.85546875" style="1" customWidth="1"/>
    <col min="5" max="5" width="12.7109375" style="2" customWidth="1"/>
    <col min="6" max="6" width="10.85546875" style="2" customWidth="1"/>
    <col min="7" max="7" width="19.42578125" style="2" customWidth="1"/>
    <col min="8" max="8" width="10.7109375" style="1" customWidth="1"/>
    <col min="9" max="9" width="10.28515625" style="1" customWidth="1"/>
    <col min="10" max="10" width="12.5703125" style="1" customWidth="1"/>
    <col min="11" max="11" width="16.5703125" style="1" customWidth="1"/>
    <col min="12" max="12" width="9.140625" style="1"/>
    <col min="13" max="13" width="18.42578125" style="1" customWidth="1"/>
    <col min="14" max="14" width="15.7109375" style="1" customWidth="1"/>
    <col min="15" max="15" width="21.7109375" style="23" customWidth="1"/>
    <col min="16" max="16" width="23.42578125" style="1" customWidth="1"/>
    <col min="17" max="16384" width="9.140625" style="1"/>
  </cols>
  <sheetData>
    <row r="1" spans="1:14" x14ac:dyDescent="0.2">
      <c r="A1" s="32" t="s">
        <v>58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</row>
    <row r="2" spans="1:14" x14ac:dyDescent="0.2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 ht="20.25" customHeight="1" x14ac:dyDescent="0.2">
      <c r="A3" s="33" t="s">
        <v>59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ht="48" x14ac:dyDescent="0.2">
      <c r="A4" s="34" t="s">
        <v>60</v>
      </c>
      <c r="B4" s="34"/>
      <c r="C4" s="3" t="s">
        <v>61</v>
      </c>
      <c r="D4" s="3" t="s">
        <v>62</v>
      </c>
      <c r="E4" s="3" t="s">
        <v>63</v>
      </c>
      <c r="F4" s="3" t="s">
        <v>64</v>
      </c>
      <c r="G4" s="3" t="s">
        <v>65</v>
      </c>
      <c r="H4" s="3" t="s">
        <v>66</v>
      </c>
      <c r="I4" s="4" t="s">
        <v>67</v>
      </c>
      <c r="J4" s="3" t="s">
        <v>68</v>
      </c>
      <c r="K4" s="3" t="s">
        <v>69</v>
      </c>
      <c r="L4" s="3" t="s">
        <v>70</v>
      </c>
      <c r="M4" s="3" t="s">
        <v>71</v>
      </c>
      <c r="N4" s="3" t="s">
        <v>72</v>
      </c>
    </row>
    <row r="5" spans="1:14" x14ac:dyDescent="0.2">
      <c r="A5" s="34">
        <v>12</v>
      </c>
      <c r="B5" s="35" t="s">
        <v>0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ht="144" customHeight="1" x14ac:dyDescent="0.2">
      <c r="A6" s="34"/>
      <c r="B6" s="3" t="s">
        <v>1</v>
      </c>
      <c r="C6" s="5" t="s">
        <v>2</v>
      </c>
      <c r="D6" s="12" t="s">
        <v>82</v>
      </c>
      <c r="E6" s="6" t="s">
        <v>3</v>
      </c>
      <c r="F6" s="6" t="s">
        <v>54</v>
      </c>
      <c r="G6" s="6" t="s">
        <v>4</v>
      </c>
      <c r="H6" s="6" t="s">
        <v>5</v>
      </c>
      <c r="I6" s="7"/>
      <c r="J6" s="8">
        <v>600000</v>
      </c>
      <c r="K6" s="8">
        <f>J6*I6</f>
        <v>0</v>
      </c>
      <c r="L6" s="9">
        <v>0.1</v>
      </c>
      <c r="M6" s="8">
        <f>L6*K6</f>
        <v>0</v>
      </c>
      <c r="N6" s="10">
        <f>M6+K6</f>
        <v>0</v>
      </c>
    </row>
    <row r="7" spans="1:14" ht="131.25" customHeight="1" x14ac:dyDescent="0.2">
      <c r="A7" s="34"/>
      <c r="B7" s="3" t="s">
        <v>6</v>
      </c>
      <c r="C7" s="5" t="s">
        <v>7</v>
      </c>
      <c r="D7" s="12" t="s">
        <v>83</v>
      </c>
      <c r="E7" s="6" t="s">
        <v>8</v>
      </c>
      <c r="F7" s="6" t="s">
        <v>55</v>
      </c>
      <c r="G7" s="6" t="s">
        <v>4</v>
      </c>
      <c r="H7" s="6" t="s">
        <v>5</v>
      </c>
      <c r="I7" s="7"/>
      <c r="J7" s="8">
        <v>100000</v>
      </c>
      <c r="K7" s="8">
        <f>J7*I7</f>
        <v>0</v>
      </c>
      <c r="L7" s="9">
        <v>0.1</v>
      </c>
      <c r="M7" s="8">
        <f>L7*K7</f>
        <v>0</v>
      </c>
      <c r="N7" s="10">
        <f>M7+K7</f>
        <v>0</v>
      </c>
    </row>
    <row r="8" spans="1:14" ht="36" x14ac:dyDescent="0.2">
      <c r="A8" s="34"/>
      <c r="B8" s="3" t="s">
        <v>9</v>
      </c>
      <c r="C8" s="5" t="s">
        <v>10</v>
      </c>
      <c r="D8" s="21" t="s">
        <v>84</v>
      </c>
      <c r="E8" s="6" t="s">
        <v>11</v>
      </c>
      <c r="F8" s="6" t="s">
        <v>56</v>
      </c>
      <c r="G8" s="6" t="s">
        <v>12</v>
      </c>
      <c r="H8" s="6" t="s">
        <v>5</v>
      </c>
      <c r="I8" s="7"/>
      <c r="J8" s="8">
        <v>4000</v>
      </c>
      <c r="K8" s="8">
        <f>J8*I8</f>
        <v>0</v>
      </c>
      <c r="L8" s="9">
        <v>0.2</v>
      </c>
      <c r="M8" s="8">
        <f>L8*K8</f>
        <v>0</v>
      </c>
      <c r="N8" s="10">
        <f>M8+K8</f>
        <v>0</v>
      </c>
    </row>
    <row r="9" spans="1:14" ht="17.25" customHeight="1" x14ac:dyDescent="0.2">
      <c r="A9" s="34"/>
      <c r="B9" s="24" t="s">
        <v>13</v>
      </c>
      <c r="C9" s="24"/>
      <c r="D9" s="24"/>
      <c r="E9" s="24"/>
      <c r="F9" s="24"/>
      <c r="G9" s="24"/>
      <c r="H9" s="24"/>
      <c r="I9" s="24"/>
      <c r="J9" s="24"/>
      <c r="K9" s="22">
        <f>K6+K7+K8</f>
        <v>0</v>
      </c>
      <c r="L9" s="25">
        <f>M6+M7+M8</f>
        <v>0</v>
      </c>
      <c r="M9" s="25"/>
      <c r="N9" s="22">
        <f>N6+N7+N8</f>
        <v>0</v>
      </c>
    </row>
    <row r="10" spans="1:14" x14ac:dyDescent="0.2">
      <c r="A10" s="34">
        <v>13</v>
      </c>
      <c r="B10" s="35" t="s">
        <v>14</v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</row>
    <row r="11" spans="1:14" ht="108" x14ac:dyDescent="0.2">
      <c r="A11" s="34"/>
      <c r="B11" s="3" t="s">
        <v>1</v>
      </c>
      <c r="C11" s="5" t="s">
        <v>15</v>
      </c>
      <c r="D11" s="12" t="s">
        <v>85</v>
      </c>
      <c r="E11" s="6" t="s">
        <v>16</v>
      </c>
      <c r="F11" s="6" t="s">
        <v>17</v>
      </c>
      <c r="G11" s="6" t="s">
        <v>4</v>
      </c>
      <c r="H11" s="6" t="s">
        <v>5</v>
      </c>
      <c r="I11" s="6"/>
      <c r="J11" s="8">
        <v>550000</v>
      </c>
      <c r="K11" s="8">
        <f>J11*I11</f>
        <v>0</v>
      </c>
      <c r="L11" s="9">
        <v>0.1</v>
      </c>
      <c r="M11" s="8">
        <f>L11*K11</f>
        <v>0</v>
      </c>
      <c r="N11" s="10">
        <f>M11+K11</f>
        <v>0</v>
      </c>
    </row>
    <row r="12" spans="1:14" ht="141.75" customHeight="1" x14ac:dyDescent="0.2">
      <c r="A12" s="34"/>
      <c r="B12" s="3" t="s">
        <v>6</v>
      </c>
      <c r="C12" s="5" t="s">
        <v>18</v>
      </c>
      <c r="D12" s="12" t="s">
        <v>83</v>
      </c>
      <c r="E12" s="6" t="s">
        <v>8</v>
      </c>
      <c r="F12" s="6" t="s">
        <v>57</v>
      </c>
      <c r="G12" s="6" t="s">
        <v>4</v>
      </c>
      <c r="H12" s="6" t="s">
        <v>5</v>
      </c>
      <c r="I12" s="6"/>
      <c r="J12" s="8">
        <v>100000</v>
      </c>
      <c r="K12" s="8">
        <f>J12*I12</f>
        <v>0</v>
      </c>
      <c r="L12" s="9">
        <v>0.1</v>
      </c>
      <c r="M12" s="8">
        <f>L12*K12</f>
        <v>0</v>
      </c>
      <c r="N12" s="10">
        <f>M12+K12</f>
        <v>0</v>
      </c>
    </row>
    <row r="13" spans="1:14" ht="31.5" customHeight="1" x14ac:dyDescent="0.2">
      <c r="A13" s="34"/>
      <c r="B13" s="3" t="s">
        <v>9</v>
      </c>
      <c r="C13" s="5" t="s">
        <v>19</v>
      </c>
      <c r="D13" s="21" t="s">
        <v>84</v>
      </c>
      <c r="E13" s="6" t="s">
        <v>11</v>
      </c>
      <c r="F13" s="6" t="s">
        <v>56</v>
      </c>
      <c r="G13" s="6" t="s">
        <v>12</v>
      </c>
      <c r="H13" s="6" t="s">
        <v>5</v>
      </c>
      <c r="I13" s="6"/>
      <c r="J13" s="8">
        <v>4000</v>
      </c>
      <c r="K13" s="8">
        <f>J13*I13</f>
        <v>0</v>
      </c>
      <c r="L13" s="9">
        <v>0.2</v>
      </c>
      <c r="M13" s="8">
        <f>L13*K13</f>
        <v>0</v>
      </c>
      <c r="N13" s="10">
        <f>M13+K13</f>
        <v>0</v>
      </c>
    </row>
    <row r="14" spans="1:14" x14ac:dyDescent="0.2">
      <c r="A14" s="34"/>
      <c r="B14" s="24" t="s">
        <v>20</v>
      </c>
      <c r="C14" s="24"/>
      <c r="D14" s="24"/>
      <c r="E14" s="24"/>
      <c r="F14" s="24"/>
      <c r="G14" s="24"/>
      <c r="H14" s="24"/>
      <c r="I14" s="24"/>
      <c r="J14" s="24"/>
      <c r="K14" s="22">
        <f>K11+K12+K13</f>
        <v>0</v>
      </c>
      <c r="L14" s="25">
        <f>M11+M12+M13</f>
        <v>0</v>
      </c>
      <c r="M14" s="25"/>
      <c r="N14" s="22">
        <f>N11+N12+N13</f>
        <v>0</v>
      </c>
    </row>
    <row r="15" spans="1:14" x14ac:dyDescent="0.2">
      <c r="A15" s="34">
        <v>15</v>
      </c>
      <c r="B15" s="35" t="s">
        <v>21</v>
      </c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</row>
    <row r="16" spans="1:14" ht="84" x14ac:dyDescent="0.2">
      <c r="A16" s="34"/>
      <c r="B16" s="3" t="s">
        <v>1</v>
      </c>
      <c r="C16" s="11" t="s">
        <v>22</v>
      </c>
      <c r="D16" s="12" t="s">
        <v>86</v>
      </c>
      <c r="E16" s="12" t="s">
        <v>23</v>
      </c>
      <c r="F16" s="6" t="s">
        <v>24</v>
      </c>
      <c r="G16" s="6" t="s">
        <v>4</v>
      </c>
      <c r="H16" s="6" t="s">
        <v>5</v>
      </c>
      <c r="I16" s="6"/>
      <c r="J16" s="13">
        <v>2300000</v>
      </c>
      <c r="K16" s="8">
        <f>J16*I16</f>
        <v>0</v>
      </c>
      <c r="L16" s="9">
        <v>0.1</v>
      </c>
      <c r="M16" s="8">
        <f>L16*K16</f>
        <v>0</v>
      </c>
      <c r="N16" s="10">
        <f>M16+K16</f>
        <v>0</v>
      </c>
    </row>
    <row r="17" spans="1:14" ht="84" x14ac:dyDescent="0.2">
      <c r="A17" s="34"/>
      <c r="B17" s="3" t="s">
        <v>6</v>
      </c>
      <c r="C17" s="5" t="s">
        <v>25</v>
      </c>
      <c r="D17" s="12" t="s">
        <v>87</v>
      </c>
      <c r="E17" s="6" t="s">
        <v>26</v>
      </c>
      <c r="F17" s="6">
        <v>3501</v>
      </c>
      <c r="G17" s="6" t="s">
        <v>4</v>
      </c>
      <c r="H17" s="6" t="s">
        <v>5</v>
      </c>
      <c r="I17" s="6"/>
      <c r="J17" s="13">
        <v>220000</v>
      </c>
      <c r="K17" s="8">
        <f>J17*I17</f>
        <v>0</v>
      </c>
      <c r="L17" s="9">
        <v>0.1</v>
      </c>
      <c r="M17" s="8">
        <f>L17*K17</f>
        <v>0</v>
      </c>
      <c r="N17" s="10">
        <f>M17+K17</f>
        <v>0</v>
      </c>
    </row>
    <row r="18" spans="1:14" ht="84" x14ac:dyDescent="0.2">
      <c r="A18" s="34"/>
      <c r="B18" s="3" t="s">
        <v>9</v>
      </c>
      <c r="C18" s="5" t="s">
        <v>27</v>
      </c>
      <c r="D18" s="21" t="s">
        <v>88</v>
      </c>
      <c r="E18" s="6" t="s">
        <v>28</v>
      </c>
      <c r="F18" s="6">
        <v>4712</v>
      </c>
      <c r="G18" s="6" t="s">
        <v>4</v>
      </c>
      <c r="H18" s="6" t="s">
        <v>5</v>
      </c>
      <c r="I18" s="6"/>
      <c r="J18" s="13">
        <v>80000</v>
      </c>
      <c r="K18" s="8">
        <f>J18*I18</f>
        <v>0</v>
      </c>
      <c r="L18" s="9">
        <v>0.2</v>
      </c>
      <c r="M18" s="8">
        <f>L18*K18</f>
        <v>0</v>
      </c>
      <c r="N18" s="10">
        <f>M18+K18</f>
        <v>0</v>
      </c>
    </row>
    <row r="19" spans="1:14" x14ac:dyDescent="0.2">
      <c r="A19" s="34"/>
      <c r="B19" s="24" t="s">
        <v>29</v>
      </c>
      <c r="C19" s="24"/>
      <c r="D19" s="24"/>
      <c r="E19" s="24"/>
      <c r="F19" s="24"/>
      <c r="G19" s="24"/>
      <c r="H19" s="24"/>
      <c r="I19" s="24"/>
      <c r="J19" s="24"/>
      <c r="K19" s="8">
        <f>K16+K17+K18</f>
        <v>0</v>
      </c>
      <c r="L19" s="25">
        <f>M16+M17+M18</f>
        <v>0</v>
      </c>
      <c r="M19" s="25"/>
      <c r="N19" s="8">
        <f>N16+N17+N18</f>
        <v>0</v>
      </c>
    </row>
    <row r="20" spans="1:14" x14ac:dyDescent="0.2">
      <c r="A20" s="34">
        <v>21</v>
      </c>
      <c r="B20" s="35" t="s">
        <v>30</v>
      </c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</row>
    <row r="21" spans="1:14" ht="96" x14ac:dyDescent="0.2">
      <c r="A21" s="34"/>
      <c r="B21" s="14" t="s">
        <v>1</v>
      </c>
      <c r="C21" s="15" t="s">
        <v>31</v>
      </c>
      <c r="D21" s="21" t="s">
        <v>89</v>
      </c>
      <c r="E21" s="16" t="s">
        <v>32</v>
      </c>
      <c r="F21" s="16" t="s">
        <v>33</v>
      </c>
      <c r="G21" s="16" t="s">
        <v>34</v>
      </c>
      <c r="H21" s="16" t="s">
        <v>5</v>
      </c>
      <c r="I21" s="16"/>
      <c r="J21" s="17">
        <v>22500</v>
      </c>
      <c r="K21" s="8">
        <f>J21*I21</f>
        <v>0</v>
      </c>
      <c r="L21" s="9">
        <v>0.1</v>
      </c>
      <c r="M21" s="8">
        <f>K21*0.1</f>
        <v>0</v>
      </c>
      <c r="N21" s="10">
        <f>M21+K21</f>
        <v>0</v>
      </c>
    </row>
    <row r="22" spans="1:14" ht="24" x14ac:dyDescent="0.2">
      <c r="A22" s="34"/>
      <c r="B22" s="14" t="s">
        <v>6</v>
      </c>
      <c r="C22" s="15" t="s">
        <v>35</v>
      </c>
      <c r="D22" s="21" t="s">
        <v>90</v>
      </c>
      <c r="E22" s="16" t="s">
        <v>36</v>
      </c>
      <c r="F22" s="16" t="s">
        <v>37</v>
      </c>
      <c r="G22" s="16" t="s">
        <v>38</v>
      </c>
      <c r="H22" s="16" t="s">
        <v>5</v>
      </c>
      <c r="I22" s="16"/>
      <c r="J22" s="18">
        <v>900</v>
      </c>
      <c r="K22" s="8">
        <f>J22*I22</f>
        <v>0</v>
      </c>
      <c r="L22" s="9">
        <v>0.2</v>
      </c>
      <c r="M22" s="8">
        <f>K22*L22</f>
        <v>0</v>
      </c>
      <c r="N22" s="10">
        <f>M22+K22</f>
        <v>0</v>
      </c>
    </row>
    <row r="23" spans="1:14" ht="18.75" customHeight="1" x14ac:dyDescent="0.2">
      <c r="A23" s="34"/>
      <c r="B23" s="37" t="s">
        <v>39</v>
      </c>
      <c r="C23" s="37"/>
      <c r="D23" s="37"/>
      <c r="E23" s="37"/>
      <c r="F23" s="37"/>
      <c r="G23" s="37"/>
      <c r="H23" s="37"/>
      <c r="I23" s="37"/>
      <c r="J23" s="37"/>
      <c r="K23" s="22">
        <f>K21+K22</f>
        <v>0</v>
      </c>
      <c r="L23" s="25">
        <f>M21+M22</f>
        <v>0</v>
      </c>
      <c r="M23" s="25"/>
      <c r="N23" s="22">
        <f>N21+N22</f>
        <v>0</v>
      </c>
    </row>
    <row r="24" spans="1:14" ht="48" x14ac:dyDescent="0.2">
      <c r="A24" s="4">
        <v>22</v>
      </c>
      <c r="B24" s="36" t="s">
        <v>40</v>
      </c>
      <c r="C24" s="36"/>
      <c r="D24" s="21" t="s">
        <v>91</v>
      </c>
      <c r="E24" s="16" t="s">
        <v>41</v>
      </c>
      <c r="F24" s="16" t="s">
        <v>42</v>
      </c>
      <c r="G24" s="16" t="s">
        <v>34</v>
      </c>
      <c r="H24" s="16" t="s">
        <v>5</v>
      </c>
      <c r="I24" s="16"/>
      <c r="J24" s="19">
        <v>79900</v>
      </c>
      <c r="K24" s="8">
        <f t="shared" ref="K24:K29" si="0">J24*I24</f>
        <v>0</v>
      </c>
      <c r="L24" s="20">
        <v>0.1</v>
      </c>
      <c r="M24" s="8">
        <f t="shared" ref="M24:M29" si="1">L24*K24</f>
        <v>0</v>
      </c>
      <c r="N24" s="10">
        <f>M24+K24</f>
        <v>0</v>
      </c>
    </row>
    <row r="25" spans="1:14" ht="36" x14ac:dyDescent="0.2">
      <c r="A25" s="3">
        <v>23</v>
      </c>
      <c r="B25" s="36" t="s">
        <v>43</v>
      </c>
      <c r="C25" s="36"/>
      <c r="D25" s="12" t="s">
        <v>92</v>
      </c>
      <c r="E25" s="16" t="s">
        <v>44</v>
      </c>
      <c r="F25" s="16" t="s">
        <v>45</v>
      </c>
      <c r="G25" s="16" t="s">
        <v>34</v>
      </c>
      <c r="H25" s="16" t="s">
        <v>5</v>
      </c>
      <c r="I25" s="16"/>
      <c r="J25" s="19">
        <v>35700</v>
      </c>
      <c r="K25" s="8">
        <f t="shared" si="0"/>
        <v>0</v>
      </c>
      <c r="L25" s="9">
        <v>0.1</v>
      </c>
      <c r="M25" s="8">
        <f t="shared" si="1"/>
        <v>0</v>
      </c>
      <c r="N25" s="10">
        <f>M25+K25</f>
        <v>0</v>
      </c>
    </row>
    <row r="26" spans="1:14" ht="84" x14ac:dyDescent="0.2">
      <c r="A26" s="3">
        <v>24</v>
      </c>
      <c r="B26" s="36" t="s">
        <v>46</v>
      </c>
      <c r="C26" s="36"/>
      <c r="D26" s="12" t="s">
        <v>93</v>
      </c>
      <c r="E26" s="16" t="s">
        <v>47</v>
      </c>
      <c r="F26" s="16">
        <v>6747</v>
      </c>
      <c r="G26" s="6" t="s">
        <v>4</v>
      </c>
      <c r="H26" s="16" t="s">
        <v>5</v>
      </c>
      <c r="I26" s="16"/>
      <c r="J26" s="19">
        <v>7180</v>
      </c>
      <c r="K26" s="8">
        <f t="shared" si="0"/>
        <v>0</v>
      </c>
      <c r="L26" s="9">
        <v>0.1</v>
      </c>
      <c r="M26" s="8">
        <f t="shared" si="1"/>
        <v>0</v>
      </c>
      <c r="N26" s="10">
        <f>M26+K26</f>
        <v>0</v>
      </c>
    </row>
    <row r="27" spans="1:14" ht="96" x14ac:dyDescent="0.2">
      <c r="A27" s="34">
        <v>25</v>
      </c>
      <c r="B27" s="36" t="s">
        <v>48</v>
      </c>
      <c r="C27" s="36"/>
      <c r="D27" s="21" t="s">
        <v>94</v>
      </c>
      <c r="E27" s="16" t="s">
        <v>49</v>
      </c>
      <c r="F27" s="16" t="s">
        <v>51</v>
      </c>
      <c r="G27" s="40" t="s">
        <v>34</v>
      </c>
      <c r="H27" s="40" t="s">
        <v>5</v>
      </c>
      <c r="I27" s="40"/>
      <c r="J27" s="41">
        <v>4880</v>
      </c>
      <c r="K27" s="42">
        <f t="shared" si="0"/>
        <v>0</v>
      </c>
      <c r="L27" s="44">
        <v>0.2</v>
      </c>
      <c r="M27" s="42">
        <f t="shared" si="1"/>
        <v>0</v>
      </c>
      <c r="N27" s="38">
        <f t="shared" ref="N27" si="2">M27+K27</f>
        <v>0</v>
      </c>
    </row>
    <row r="28" spans="1:14" ht="96" x14ac:dyDescent="0.2">
      <c r="A28" s="34"/>
      <c r="B28" s="36"/>
      <c r="C28" s="36"/>
      <c r="D28" s="12" t="s">
        <v>95</v>
      </c>
      <c r="E28" s="16" t="s">
        <v>50</v>
      </c>
      <c r="F28" s="16" t="s">
        <v>52</v>
      </c>
      <c r="G28" s="40"/>
      <c r="H28" s="40"/>
      <c r="I28" s="40"/>
      <c r="J28" s="41"/>
      <c r="K28" s="43"/>
      <c r="L28" s="44"/>
      <c r="M28" s="43"/>
      <c r="N28" s="39"/>
    </row>
    <row r="29" spans="1:14" ht="60" x14ac:dyDescent="0.2">
      <c r="A29" s="3">
        <v>27</v>
      </c>
      <c r="B29" s="35" t="s">
        <v>53</v>
      </c>
      <c r="C29" s="35"/>
      <c r="D29" s="21" t="s">
        <v>96</v>
      </c>
      <c r="E29" s="6" t="s">
        <v>73</v>
      </c>
      <c r="F29" s="6" t="s">
        <v>74</v>
      </c>
      <c r="G29" s="6" t="s">
        <v>38</v>
      </c>
      <c r="H29" s="6" t="s">
        <v>5</v>
      </c>
      <c r="I29" s="6"/>
      <c r="J29" s="8">
        <v>3990</v>
      </c>
      <c r="K29" s="8">
        <f t="shared" si="0"/>
        <v>0</v>
      </c>
      <c r="L29" s="9">
        <v>0.2</v>
      </c>
      <c r="M29" s="8">
        <f t="shared" si="1"/>
        <v>0</v>
      </c>
      <c r="N29" s="10">
        <f>M29+K29</f>
        <v>0</v>
      </c>
    </row>
    <row r="30" spans="1:14" ht="23.25" customHeight="1" x14ac:dyDescent="0.2">
      <c r="A30" s="27" t="s">
        <v>75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9"/>
      <c r="M30" s="30">
        <f>K6+K7+K11+K12+K16+K17</f>
        <v>0</v>
      </c>
      <c r="N30" s="31"/>
    </row>
    <row r="31" spans="1:14" ht="17.25" customHeight="1" x14ac:dyDescent="0.2">
      <c r="A31" s="27" t="s">
        <v>97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9"/>
      <c r="M31" s="30">
        <f>M6+M7+M11+M12+M16+M17</f>
        <v>0</v>
      </c>
      <c r="N31" s="31"/>
    </row>
    <row r="32" spans="1:14" ht="17.25" customHeight="1" x14ac:dyDescent="0.2">
      <c r="A32" s="27" t="s">
        <v>76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9"/>
      <c r="M32" s="30">
        <f>N6+N7+N11+N12+N16+N17</f>
        <v>0</v>
      </c>
      <c r="N32" s="31"/>
    </row>
    <row r="33" spans="1:16" ht="17.25" customHeight="1" x14ac:dyDescent="0.2">
      <c r="A33" s="27" t="s">
        <v>77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9"/>
      <c r="M33" s="30">
        <f>K8+K13+K18+K21+K22+K24+K25+K26+K27+K29</f>
        <v>0</v>
      </c>
      <c r="N33" s="31"/>
    </row>
    <row r="34" spans="1:16" ht="15" customHeight="1" x14ac:dyDescent="0.2">
      <c r="A34" s="27" t="s">
        <v>98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9"/>
      <c r="M34" s="30">
        <f>M8+M13+M18+M21+M22+M24+M25+M26+M27+M29</f>
        <v>0</v>
      </c>
      <c r="N34" s="31"/>
    </row>
    <row r="35" spans="1:16" ht="18" customHeight="1" x14ac:dyDescent="0.2">
      <c r="A35" s="27" t="s">
        <v>78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9"/>
      <c r="M35" s="30">
        <f>N8+N13+N18+N21+N22+N24+N25+N26+N27+N29</f>
        <v>0</v>
      </c>
      <c r="N35" s="31"/>
      <c r="P35" s="23"/>
    </row>
    <row r="36" spans="1:16" ht="19.5" customHeight="1" x14ac:dyDescent="0.2">
      <c r="A36" s="24" t="s">
        <v>79</v>
      </c>
      <c r="B36" s="24"/>
      <c r="C36" s="24"/>
      <c r="D36" s="24"/>
      <c r="E36" s="24"/>
      <c r="F36" s="24"/>
      <c r="G36" s="24"/>
      <c r="H36" s="24"/>
      <c r="I36" s="24"/>
      <c r="J36" s="24"/>
      <c r="K36" s="24"/>
      <c r="L36" s="24"/>
      <c r="M36" s="25">
        <f>K6+K7+K8+K11+K12+K13+K16+K17+K18+K21+K22+K24+K25+K26+K27+K29</f>
        <v>0</v>
      </c>
      <c r="N36" s="26"/>
    </row>
    <row r="37" spans="1:16" ht="16.5" customHeight="1" x14ac:dyDescent="0.2">
      <c r="A37" s="24" t="s">
        <v>80</v>
      </c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24"/>
      <c r="M37" s="25">
        <f>M6+M7+M8+M11+M12+M13+M16+M17+M18+M21+M22+M24+M25+M26+M27+M29</f>
        <v>0</v>
      </c>
      <c r="N37" s="26"/>
    </row>
    <row r="38" spans="1:16" ht="21.75" customHeight="1" x14ac:dyDescent="0.2">
      <c r="A38" s="24" t="s">
        <v>81</v>
      </c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5">
        <f>M36+M37</f>
        <v>0</v>
      </c>
      <c r="N38" s="26"/>
    </row>
  </sheetData>
  <mergeCells count="51">
    <mergeCell ref="B29:C29"/>
    <mergeCell ref="A31:L31"/>
    <mergeCell ref="M31:N31"/>
    <mergeCell ref="A32:L32"/>
    <mergeCell ref="M32:N32"/>
    <mergeCell ref="A30:L30"/>
    <mergeCell ref="M30:N30"/>
    <mergeCell ref="N27:N28"/>
    <mergeCell ref="B25:C25"/>
    <mergeCell ref="B26:C26"/>
    <mergeCell ref="A27:A28"/>
    <mergeCell ref="B27:C28"/>
    <mergeCell ref="G27:G28"/>
    <mergeCell ref="H27:H28"/>
    <mergeCell ref="I27:I28"/>
    <mergeCell ref="J27:J28"/>
    <mergeCell ref="K27:K28"/>
    <mergeCell ref="L27:L28"/>
    <mergeCell ref="M27:M28"/>
    <mergeCell ref="L19:M19"/>
    <mergeCell ref="B24:C24"/>
    <mergeCell ref="B14:J14"/>
    <mergeCell ref="L14:M14"/>
    <mergeCell ref="A20:A23"/>
    <mergeCell ref="B20:N20"/>
    <mergeCell ref="B23:J23"/>
    <mergeCell ref="L23:M23"/>
    <mergeCell ref="A1:N2"/>
    <mergeCell ref="A3:N3"/>
    <mergeCell ref="A33:L33"/>
    <mergeCell ref="M33:N33"/>
    <mergeCell ref="A34:L34"/>
    <mergeCell ref="M34:N34"/>
    <mergeCell ref="A4:B4"/>
    <mergeCell ref="A5:A9"/>
    <mergeCell ref="B5:N5"/>
    <mergeCell ref="B9:J9"/>
    <mergeCell ref="L9:M9"/>
    <mergeCell ref="A10:A14"/>
    <mergeCell ref="B10:N10"/>
    <mergeCell ref="A15:A19"/>
    <mergeCell ref="B15:N15"/>
    <mergeCell ref="B19:J19"/>
    <mergeCell ref="A38:L38"/>
    <mergeCell ref="M38:N38"/>
    <mergeCell ref="A35:L35"/>
    <mergeCell ref="M35:N35"/>
    <mergeCell ref="A36:L36"/>
    <mergeCell ref="M36:N36"/>
    <mergeCell ref="A37:L37"/>
    <mergeCell ref="M37:N3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vicor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Mihailo Minić</cp:lastModifiedBy>
  <dcterms:created xsi:type="dcterms:W3CDTF">2022-02-14T11:51:35Z</dcterms:created>
  <dcterms:modified xsi:type="dcterms:W3CDTF">2022-03-24T07:53:42Z</dcterms:modified>
</cp:coreProperties>
</file>