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 filterPrivacy="1"/>
  <xr:revisionPtr revIDLastSave="0" documentId="13_ncr:1_{DAB5DE87-2A86-48BB-AAF9-3337A3554731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Прилог уговора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1" l="1"/>
  <c r="L8" i="1"/>
  <c r="L9" i="1"/>
  <c r="L10" i="1"/>
  <c r="L11" i="1"/>
  <c r="L12" i="1"/>
  <c r="L13" i="1"/>
  <c r="L14" i="1"/>
  <c r="L15" i="1"/>
  <c r="L16" i="1"/>
  <c r="L17" i="1"/>
  <c r="L6" i="1"/>
  <c r="N18" i="1" s="1"/>
  <c r="M7" i="1" l="1"/>
  <c r="N7" i="1" s="1"/>
  <c r="M11" i="1"/>
  <c r="N11" i="1" s="1"/>
  <c r="M12" i="1"/>
  <c r="M6" i="1"/>
  <c r="N12" i="1" l="1"/>
  <c r="M15" i="1"/>
  <c r="N15" i="1" s="1"/>
  <c r="M14" i="1"/>
  <c r="N14" i="1" s="1"/>
  <c r="M13" i="1"/>
  <c r="N13" i="1" s="1"/>
  <c r="N6" i="1"/>
  <c r="M10" i="1"/>
  <c r="N10" i="1" s="1"/>
  <c r="M9" i="1"/>
  <c r="N9" i="1" s="1"/>
  <c r="M8" i="1"/>
  <c r="N8" i="1" s="1"/>
  <c r="M17" i="1"/>
  <c r="N17" i="1" s="1"/>
  <c r="M16" i="1"/>
  <c r="N16" i="1" s="1"/>
  <c r="N20" i="1" l="1"/>
  <c r="N19" i="1"/>
</calcChain>
</file>

<file path=xl/sharedStrings.xml><?xml version="1.0" encoding="utf-8"?>
<sst xmlns="http://schemas.openxmlformats.org/spreadsheetml/2006/main" count="92" uniqueCount="63">
  <si>
    <t>Ред. бр. партије</t>
  </si>
  <si>
    <t>ЈКЛ</t>
  </si>
  <si>
    <t>ИНН</t>
  </si>
  <si>
    <t>Назив партије</t>
  </si>
  <si>
    <t>Фармацеутски облик</t>
  </si>
  <si>
    <t>Паковање и јачина лека</t>
  </si>
  <si>
    <t>Јединица мере</t>
  </si>
  <si>
    <t>оригинално паковање</t>
  </si>
  <si>
    <t>gastrorezistentna tableta</t>
  </si>
  <si>
    <t>film tableta</t>
  </si>
  <si>
    <t>tableta</t>
  </si>
  <si>
    <t>ПРИЛОГ 2 ОКВИРНОГ СПОРАЗУМА - СПЕЦИФИКАЦИЈА ЛЕКОВА СА ЦЕНАМА</t>
  </si>
  <si>
    <t>ЈАВНА НАБАВКА ЛЕКОВА СА ЛИСТЕ А И ЛИСТЕ А1 ЛИСТЕ ЛЕКОВА РЕДНИ БРОЈ 404-1-110/21-76</t>
  </si>
  <si>
    <t>Вредност без ПДВ</t>
  </si>
  <si>
    <t>Износ ПДВ</t>
  </si>
  <si>
    <t>Вредност са 
ПДВ</t>
  </si>
  <si>
    <t>Назив произвођача лека</t>
  </si>
  <si>
    <t>Kоличина</t>
  </si>
  <si>
    <t>Јединична цена без ПДВ</t>
  </si>
  <si>
    <t>Стопа ПДВ</t>
  </si>
  <si>
    <t>УКУПНА ВРЕДНОСТ УГОВОРА БЕЗ ПДВ</t>
  </si>
  <si>
    <t>УКУПНА ВРЕДНОСТ УГОВОРА СА ПДВ</t>
  </si>
  <si>
    <t>MEDICA LINEA PHARM DOO</t>
  </si>
  <si>
    <t>raltegravir</t>
  </si>
  <si>
    <t>ISENTRESS, 60 po 400 mg</t>
  </si>
  <si>
    <t>bočica, 60 po 400 mg</t>
  </si>
  <si>
    <t>Merck Sharp &amp; Dohme B.V.</t>
  </si>
  <si>
    <t>ISENTRESS, 60 po 600 mg</t>
  </si>
  <si>
    <t>boca plastična, 60 po 600 mg</t>
  </si>
  <si>
    <t>mikofenolat natrijum</t>
  </si>
  <si>
    <t>MYFORTIC, 120 po 180 mg</t>
  </si>
  <si>
    <t>blister, 120 po 180 mg</t>
  </si>
  <si>
    <t>Novartis Pharma Stein AG</t>
  </si>
  <si>
    <t>MYFORTIC, 120 po 360 mg</t>
  </si>
  <si>
    <t>blister, 120 po 360 mg</t>
  </si>
  <si>
    <t>everolimus</t>
  </si>
  <si>
    <t>CERTICAN, 60 po 0,25 mg</t>
  </si>
  <si>
    <t>blister, 60 po 0,25 mg</t>
  </si>
  <si>
    <t>CERTICAN, 60 po 0,5 mg</t>
  </si>
  <si>
    <t>blister, 60 po 0,5 mg</t>
  </si>
  <si>
    <t>brimonidin</t>
  </si>
  <si>
    <t>ALPHAGAN</t>
  </si>
  <si>
    <t>kapi za oči, rastvor</t>
  </si>
  <si>
    <t>bočica sa kapaljkom, 1 po 5 ml, 0,2%</t>
  </si>
  <si>
    <t>Allergan Pharmaceuticals Ireland</t>
  </si>
  <si>
    <t>brinzolamid</t>
  </si>
  <si>
    <t>AZOPT</t>
  </si>
  <si>
    <t>kapi za oči, suspenzija</t>
  </si>
  <si>
    <t>bočica sa kapaljkom, 1 po 5 ml (10 mg/ml)</t>
  </si>
  <si>
    <t>Alcon-Couvreur;
Alcon Cusi S.A.</t>
  </si>
  <si>
    <t>timolol, bimatoprost</t>
  </si>
  <si>
    <t>GANFORT</t>
  </si>
  <si>
    <t>bočica sa kapljkom, 1 po 3 ml (5 mg/ml + 300 mcg/ml)</t>
  </si>
  <si>
    <t>timolol, brinzolamid</t>
  </si>
  <si>
    <t>AZARGA</t>
  </si>
  <si>
    <t>boca plastična, 1 po 5 ml (5 mg/ml + 10 mg/ml)</t>
  </si>
  <si>
    <t>Alcon-Couvreur N.V.; Alcon Cusi S.A.</t>
  </si>
  <si>
    <t>timolol, brimonidin</t>
  </si>
  <si>
    <t>COMBIGAN</t>
  </si>
  <si>
    <t>bočica sa kapaljkom, 1 po 5ml (5mg/ml + 2mg/ml)</t>
  </si>
  <si>
    <t>bimatoprost</t>
  </si>
  <si>
    <t>LUMIGAN</t>
  </si>
  <si>
    <t>bočica sa kapaljkom, 1 po 3 ml (0,1mg/ml)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</si>
</sst>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0" fontId="1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2" fillId="0" borderId="0"/>
  </cellStyleXfs>
  <cellXfs count="33">
    <xf numFmtId="0" fontId="0" fillId="0" borderId="0" xfId="0"/>
    <xf numFmtId="4" fontId="4" fillId="0" borderId="1" xfId="0" applyNumberFormat="1" applyFont="1" applyFill="1" applyBorder="1" applyAlignment="1">
      <alignment horizontal="center" vertical="center" wrapText="1"/>
    </xf>
    <xf numFmtId="4" fontId="4" fillId="0" borderId="6" xfId="0" applyNumberFormat="1" applyFont="1" applyFill="1" applyBorder="1" applyAlignment="1">
      <alignment horizontal="center" vertical="center" wrapText="1"/>
    </xf>
    <xf numFmtId="4" fontId="6" fillId="4" borderId="6" xfId="0" applyNumberFormat="1" applyFont="1" applyFill="1" applyBorder="1" applyAlignment="1">
      <alignment vertical="center" wrapText="1"/>
    </xf>
    <xf numFmtId="4" fontId="6" fillId="4" borderId="9" xfId="0" applyNumberFormat="1" applyFont="1" applyFill="1" applyBorder="1" applyAlignment="1">
      <alignment vertical="center" wrapText="1"/>
    </xf>
    <xf numFmtId="4" fontId="4" fillId="0" borderId="10" xfId="0" applyNumberFormat="1" applyFont="1" applyFill="1" applyBorder="1" applyAlignment="1">
      <alignment horizontal="center" vertical="center" wrapText="1"/>
    </xf>
    <xf numFmtId="4" fontId="4" fillId="0" borderId="11" xfId="0" applyNumberFormat="1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4" fontId="6" fillId="3" borderId="13" xfId="0" applyNumberFormat="1" applyFont="1" applyFill="1" applyBorder="1" applyAlignment="1">
      <alignment horizontal="center" vertical="center" wrapText="1"/>
    </xf>
    <xf numFmtId="4" fontId="7" fillId="2" borderId="13" xfId="0" applyNumberFormat="1" applyFont="1" applyFill="1" applyBorder="1" applyAlignment="1">
      <alignment horizontal="center" vertical="center" wrapText="1"/>
    </xf>
    <xf numFmtId="4" fontId="7" fillId="2" borderId="14" xfId="0" applyNumberFormat="1" applyFont="1" applyFill="1" applyBorder="1" applyAlignment="1">
      <alignment horizontal="center" vertical="center" wrapText="1"/>
    </xf>
    <xf numFmtId="4" fontId="6" fillId="4" borderId="4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64" fontId="4" fillId="0" borderId="1" xfId="3" applyNumberFormat="1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 wrapText="1"/>
    </xf>
    <xf numFmtId="0" fontId="4" fillId="0" borderId="1" xfId="8" applyNumberFormat="1" applyFont="1" applyFill="1" applyBorder="1" applyAlignment="1">
      <alignment horizontal="center" vertical="center" wrapText="1"/>
    </xf>
    <xf numFmtId="0" fontId="4" fillId="0" borderId="1" xfId="8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right" vertical="center" wrapText="1"/>
    </xf>
    <xf numFmtId="0" fontId="6" fillId="4" borderId="3" xfId="0" applyFont="1" applyFill="1" applyBorder="1" applyAlignment="1">
      <alignment horizontal="right" vertical="center" wrapText="1"/>
    </xf>
    <xf numFmtId="4" fontId="6" fillId="4" borderId="5" xfId="0" applyNumberFormat="1" applyFont="1" applyFill="1" applyBorder="1" applyAlignment="1">
      <alignment horizontal="right" vertical="center" wrapText="1"/>
    </xf>
    <xf numFmtId="4" fontId="6" fillId="4" borderId="1" xfId="0" applyNumberFormat="1" applyFont="1" applyFill="1" applyBorder="1" applyAlignment="1">
      <alignment horizontal="right" vertical="center" wrapText="1"/>
    </xf>
    <xf numFmtId="0" fontId="6" fillId="4" borderId="7" xfId="0" applyFont="1" applyFill="1" applyBorder="1" applyAlignment="1">
      <alignment horizontal="right" vertical="center" wrapText="1"/>
    </xf>
    <xf numFmtId="0" fontId="6" fillId="4" borderId="8" xfId="0" applyFont="1" applyFill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</cellXfs>
  <cellStyles count="9">
    <cellStyle name="Normal" xfId="0" builtinId="0"/>
    <cellStyle name="Normal 2" xfId="1" xr:uid="{1055133E-FF9E-4A89-9FA1-51CF4F379B72}"/>
    <cellStyle name="Normal 2 10" xfId="8" xr:uid="{F7AD9433-4C43-4A8F-9B8A-502BEAF88C2C}"/>
    <cellStyle name="Normal 2 13" xfId="3" xr:uid="{9F847F1E-5F84-45A3-9559-4E8E7A81108D}"/>
    <cellStyle name="Normal 2 14" xfId="4" xr:uid="{D69DE2F6-16E9-48E6-8174-6FD3165E0A0B}"/>
    <cellStyle name="Normal 2 2" xfId="6" xr:uid="{91D237CA-ED41-4CC7-981B-9CC9C96B3D9F}"/>
    <cellStyle name="Normal 2 2 6" xfId="5" xr:uid="{3DACF135-2CEF-404B-AC68-805CAA90E67F}"/>
    <cellStyle name="Normal 2 3" xfId="2" xr:uid="{FBEFD015-5ECF-4A02-9661-9FC092B05CB0}"/>
    <cellStyle name="Normal 7 4" xfId="7" xr:uid="{7B7EDF92-7C4E-4AEF-8CF6-26F07FDD1585}"/>
  </cellStyles>
  <dxfs count="10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"/>
  <sheetViews>
    <sheetView tabSelected="1" zoomScale="85" zoomScaleNormal="85" workbookViewId="0">
      <selection activeCell="A5" sqref="A5"/>
    </sheetView>
  </sheetViews>
  <sheetFormatPr defaultRowHeight="15" x14ac:dyDescent="0.25"/>
  <cols>
    <col min="1" max="1" width="10.7109375" customWidth="1"/>
    <col min="2" max="2" width="12.85546875" customWidth="1"/>
    <col min="3" max="3" width="16.5703125" customWidth="1"/>
    <col min="4" max="4" width="25" customWidth="1"/>
    <col min="5" max="5" width="12.85546875" customWidth="1"/>
    <col min="6" max="6" width="21" customWidth="1"/>
    <col min="7" max="7" width="20.42578125" customWidth="1"/>
    <col min="8" max="11" width="12.85546875" customWidth="1"/>
    <col min="12" max="12" width="18.5703125" customWidth="1"/>
    <col min="13" max="13" width="14.7109375" customWidth="1"/>
    <col min="14" max="14" width="19" customWidth="1"/>
  </cols>
  <sheetData>
    <row r="1" spans="1:14" ht="33.75" customHeight="1" x14ac:dyDescent="0.25">
      <c r="A1" s="29" t="s">
        <v>11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35.25" customHeight="1" x14ac:dyDescent="0.25">
      <c r="A2" s="29" t="s">
        <v>12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15" customHeight="1" x14ac:dyDescent="0.25">
      <c r="A3" s="28" t="s">
        <v>22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5" customHeight="1" thickBot="1" x14ac:dyDescent="0.3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</row>
    <row r="5" spans="1:14" ht="45.75" customHeight="1" thickBot="1" x14ac:dyDescent="0.3">
      <c r="A5" s="7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16</v>
      </c>
      <c r="H5" s="8" t="s">
        <v>6</v>
      </c>
      <c r="I5" s="8" t="s">
        <v>17</v>
      </c>
      <c r="J5" s="9" t="s">
        <v>18</v>
      </c>
      <c r="K5" s="8" t="s">
        <v>19</v>
      </c>
      <c r="L5" s="10" t="s">
        <v>13</v>
      </c>
      <c r="M5" s="10" t="s">
        <v>14</v>
      </c>
      <c r="N5" s="11" t="s">
        <v>15</v>
      </c>
    </row>
    <row r="6" spans="1:14" ht="25.5" x14ac:dyDescent="0.25">
      <c r="A6" s="13">
        <v>828</v>
      </c>
      <c r="B6" s="14">
        <v>1328660</v>
      </c>
      <c r="C6" s="15" t="s">
        <v>23</v>
      </c>
      <c r="D6" s="13" t="s">
        <v>24</v>
      </c>
      <c r="E6" s="15" t="s">
        <v>9</v>
      </c>
      <c r="F6" s="15" t="s">
        <v>25</v>
      </c>
      <c r="G6" s="15" t="s">
        <v>26</v>
      </c>
      <c r="H6" s="13" t="s">
        <v>7</v>
      </c>
      <c r="I6" s="32"/>
      <c r="J6" s="30">
        <v>31889.8</v>
      </c>
      <c r="K6" s="16">
        <v>0.1</v>
      </c>
      <c r="L6" s="1">
        <f>I6*J6</f>
        <v>0</v>
      </c>
      <c r="M6" s="5">
        <f>K6*L6</f>
        <v>0</v>
      </c>
      <c r="N6" s="6">
        <f>L6+M6</f>
        <v>0</v>
      </c>
    </row>
    <row r="7" spans="1:14" ht="25.5" x14ac:dyDescent="0.25">
      <c r="A7" s="13">
        <v>829</v>
      </c>
      <c r="B7" s="17">
        <v>1328661</v>
      </c>
      <c r="C7" s="13" t="s">
        <v>23</v>
      </c>
      <c r="D7" s="13" t="s">
        <v>27</v>
      </c>
      <c r="E7" s="13" t="s">
        <v>9</v>
      </c>
      <c r="F7" s="13" t="s">
        <v>28</v>
      </c>
      <c r="G7" s="13" t="s">
        <v>26</v>
      </c>
      <c r="H7" s="13" t="s">
        <v>7</v>
      </c>
      <c r="I7" s="32"/>
      <c r="J7" s="30">
        <v>31889.8</v>
      </c>
      <c r="K7" s="16">
        <v>0.1</v>
      </c>
      <c r="L7" s="1">
        <f t="shared" ref="L7:L17" si="0">I7*J7</f>
        <v>0</v>
      </c>
      <c r="M7" s="1">
        <f t="shared" ref="M7:M17" si="1">K7*L7</f>
        <v>0</v>
      </c>
      <c r="N7" s="2">
        <f t="shared" ref="N7:N17" si="2">L7+M7</f>
        <v>0</v>
      </c>
    </row>
    <row r="8" spans="1:14" ht="25.5" x14ac:dyDescent="0.25">
      <c r="A8" s="13">
        <v>855</v>
      </c>
      <c r="B8" s="14">
        <v>1014260</v>
      </c>
      <c r="C8" s="15" t="s">
        <v>29</v>
      </c>
      <c r="D8" s="13" t="s">
        <v>30</v>
      </c>
      <c r="E8" s="15" t="s">
        <v>8</v>
      </c>
      <c r="F8" s="15" t="s">
        <v>31</v>
      </c>
      <c r="G8" s="15" t="s">
        <v>32</v>
      </c>
      <c r="H8" s="13" t="s">
        <v>7</v>
      </c>
      <c r="I8" s="32"/>
      <c r="J8" s="31">
        <v>11951.4</v>
      </c>
      <c r="K8" s="16">
        <v>0.1</v>
      </c>
      <c r="L8" s="1">
        <f t="shared" si="0"/>
        <v>0</v>
      </c>
      <c r="M8" s="1">
        <f t="shared" si="1"/>
        <v>0</v>
      </c>
      <c r="N8" s="2">
        <f t="shared" si="2"/>
        <v>0</v>
      </c>
    </row>
    <row r="9" spans="1:14" ht="25.5" x14ac:dyDescent="0.25">
      <c r="A9" s="13">
        <v>856</v>
      </c>
      <c r="B9" s="14">
        <v>1014261</v>
      </c>
      <c r="C9" s="15" t="s">
        <v>29</v>
      </c>
      <c r="D9" s="13" t="s">
        <v>33</v>
      </c>
      <c r="E9" s="15" t="s">
        <v>8</v>
      </c>
      <c r="F9" s="15" t="s">
        <v>34</v>
      </c>
      <c r="G9" s="15" t="s">
        <v>32</v>
      </c>
      <c r="H9" s="13" t="s">
        <v>7</v>
      </c>
      <c r="I9" s="32"/>
      <c r="J9" s="31">
        <v>23845.439999999999</v>
      </c>
      <c r="K9" s="16">
        <v>0.1</v>
      </c>
      <c r="L9" s="1">
        <f t="shared" si="0"/>
        <v>0</v>
      </c>
      <c r="M9" s="1">
        <f t="shared" si="1"/>
        <v>0</v>
      </c>
      <c r="N9" s="2">
        <f t="shared" si="2"/>
        <v>0</v>
      </c>
    </row>
    <row r="10" spans="1:14" ht="25.5" x14ac:dyDescent="0.25">
      <c r="A10" s="13">
        <v>860</v>
      </c>
      <c r="B10" s="14">
        <v>1014051</v>
      </c>
      <c r="C10" s="15" t="s">
        <v>35</v>
      </c>
      <c r="D10" s="13" t="s">
        <v>36</v>
      </c>
      <c r="E10" s="15" t="s">
        <v>10</v>
      </c>
      <c r="F10" s="15" t="s">
        <v>37</v>
      </c>
      <c r="G10" s="15" t="s">
        <v>32</v>
      </c>
      <c r="H10" s="13" t="s">
        <v>7</v>
      </c>
      <c r="I10" s="32"/>
      <c r="J10" s="31">
        <v>9160.61</v>
      </c>
      <c r="K10" s="16">
        <v>0.1</v>
      </c>
      <c r="L10" s="1">
        <f t="shared" si="0"/>
        <v>0</v>
      </c>
      <c r="M10" s="1">
        <f t="shared" si="1"/>
        <v>0</v>
      </c>
      <c r="N10" s="2">
        <f t="shared" si="2"/>
        <v>0</v>
      </c>
    </row>
    <row r="11" spans="1:14" ht="25.5" x14ac:dyDescent="0.25">
      <c r="A11" s="13">
        <v>861</v>
      </c>
      <c r="B11" s="14">
        <v>1014052</v>
      </c>
      <c r="C11" s="15" t="s">
        <v>35</v>
      </c>
      <c r="D11" s="13" t="s">
        <v>38</v>
      </c>
      <c r="E11" s="15" t="s">
        <v>10</v>
      </c>
      <c r="F11" s="15" t="s">
        <v>39</v>
      </c>
      <c r="G11" s="15" t="s">
        <v>32</v>
      </c>
      <c r="H11" s="13" t="s">
        <v>7</v>
      </c>
      <c r="I11" s="32"/>
      <c r="J11" s="31">
        <v>18260.27</v>
      </c>
      <c r="K11" s="16">
        <v>0.1</v>
      </c>
      <c r="L11" s="1">
        <f t="shared" si="0"/>
        <v>0</v>
      </c>
      <c r="M11" s="1">
        <f t="shared" si="1"/>
        <v>0</v>
      </c>
      <c r="N11" s="2">
        <f t="shared" si="2"/>
        <v>0</v>
      </c>
    </row>
    <row r="12" spans="1:14" ht="38.25" x14ac:dyDescent="0.25">
      <c r="A12" s="13">
        <v>1346</v>
      </c>
      <c r="B12" s="17">
        <v>7094070</v>
      </c>
      <c r="C12" s="13" t="s">
        <v>40</v>
      </c>
      <c r="D12" s="13" t="s">
        <v>41</v>
      </c>
      <c r="E12" s="13" t="s">
        <v>42</v>
      </c>
      <c r="F12" s="13" t="s">
        <v>43</v>
      </c>
      <c r="G12" s="13" t="s">
        <v>44</v>
      </c>
      <c r="H12" s="13" t="s">
        <v>7</v>
      </c>
      <c r="I12" s="32"/>
      <c r="J12" s="30">
        <v>341.2</v>
      </c>
      <c r="K12" s="16">
        <v>0.1</v>
      </c>
      <c r="L12" s="1">
        <f t="shared" si="0"/>
        <v>0</v>
      </c>
      <c r="M12" s="1">
        <f t="shared" si="1"/>
        <v>0</v>
      </c>
      <c r="N12" s="2">
        <f t="shared" si="2"/>
        <v>0</v>
      </c>
    </row>
    <row r="13" spans="1:14" ht="25.5" x14ac:dyDescent="0.25">
      <c r="A13" s="13">
        <v>1354</v>
      </c>
      <c r="B13" s="18">
        <v>7096060</v>
      </c>
      <c r="C13" s="19" t="s">
        <v>45</v>
      </c>
      <c r="D13" s="13" t="s">
        <v>46</v>
      </c>
      <c r="E13" s="19" t="s">
        <v>47</v>
      </c>
      <c r="F13" s="19" t="s">
        <v>48</v>
      </c>
      <c r="G13" s="19" t="s">
        <v>49</v>
      </c>
      <c r="H13" s="13" t="s">
        <v>7</v>
      </c>
      <c r="I13" s="32"/>
      <c r="J13" s="31">
        <v>460.25</v>
      </c>
      <c r="K13" s="16">
        <v>0.1</v>
      </c>
      <c r="L13" s="1">
        <f t="shared" si="0"/>
        <v>0</v>
      </c>
      <c r="M13" s="1">
        <f t="shared" si="1"/>
        <v>0</v>
      </c>
      <c r="N13" s="2">
        <f t="shared" si="2"/>
        <v>0</v>
      </c>
    </row>
    <row r="14" spans="1:14" ht="38.25" x14ac:dyDescent="0.25">
      <c r="A14" s="13">
        <v>1363</v>
      </c>
      <c r="B14" s="17">
        <v>7099090</v>
      </c>
      <c r="C14" s="13" t="s">
        <v>50</v>
      </c>
      <c r="D14" s="13" t="s">
        <v>51</v>
      </c>
      <c r="E14" s="13" t="s">
        <v>42</v>
      </c>
      <c r="F14" s="13" t="s">
        <v>52</v>
      </c>
      <c r="G14" s="13" t="s">
        <v>44</v>
      </c>
      <c r="H14" s="13" t="s">
        <v>7</v>
      </c>
      <c r="I14" s="32"/>
      <c r="J14" s="30">
        <v>1128.8</v>
      </c>
      <c r="K14" s="16">
        <v>0.1</v>
      </c>
      <c r="L14" s="1">
        <f t="shared" si="0"/>
        <v>0</v>
      </c>
      <c r="M14" s="1">
        <f t="shared" si="1"/>
        <v>0</v>
      </c>
      <c r="N14" s="2">
        <f t="shared" si="2"/>
        <v>0</v>
      </c>
    </row>
    <row r="15" spans="1:14" ht="38.25" x14ac:dyDescent="0.25">
      <c r="A15" s="13">
        <v>1369</v>
      </c>
      <c r="B15" s="20">
        <v>7099175</v>
      </c>
      <c r="C15" s="21" t="s">
        <v>53</v>
      </c>
      <c r="D15" s="13" t="s">
        <v>54</v>
      </c>
      <c r="E15" s="21" t="s">
        <v>47</v>
      </c>
      <c r="F15" s="21" t="s">
        <v>55</v>
      </c>
      <c r="G15" s="21" t="s">
        <v>56</v>
      </c>
      <c r="H15" s="13" t="s">
        <v>7</v>
      </c>
      <c r="I15" s="32"/>
      <c r="J15" s="31">
        <v>1005.96</v>
      </c>
      <c r="K15" s="16">
        <v>0.1</v>
      </c>
      <c r="L15" s="1">
        <f t="shared" si="0"/>
        <v>0</v>
      </c>
      <c r="M15" s="1">
        <f t="shared" si="1"/>
        <v>0</v>
      </c>
      <c r="N15" s="2">
        <f t="shared" si="2"/>
        <v>0</v>
      </c>
    </row>
    <row r="16" spans="1:14" ht="38.25" x14ac:dyDescent="0.25">
      <c r="A16" s="13">
        <v>1370</v>
      </c>
      <c r="B16" s="17">
        <v>7099188</v>
      </c>
      <c r="C16" s="13" t="s">
        <v>57</v>
      </c>
      <c r="D16" s="13" t="s">
        <v>58</v>
      </c>
      <c r="E16" s="13" t="s">
        <v>42</v>
      </c>
      <c r="F16" s="13" t="s">
        <v>59</v>
      </c>
      <c r="G16" s="19" t="s">
        <v>44</v>
      </c>
      <c r="H16" s="13" t="s">
        <v>7</v>
      </c>
      <c r="I16" s="32"/>
      <c r="J16" s="30">
        <v>832.8</v>
      </c>
      <c r="K16" s="16">
        <v>0.1</v>
      </c>
      <c r="L16" s="1">
        <f t="shared" si="0"/>
        <v>0</v>
      </c>
      <c r="M16" s="1">
        <f t="shared" si="1"/>
        <v>0</v>
      </c>
      <c r="N16" s="2">
        <f t="shared" si="2"/>
        <v>0</v>
      </c>
    </row>
    <row r="17" spans="1:14" ht="39" thickBot="1" x14ac:dyDescent="0.3">
      <c r="A17" s="13">
        <v>1379</v>
      </c>
      <c r="B17" s="17">
        <v>7099145</v>
      </c>
      <c r="C17" s="13" t="s">
        <v>60</v>
      </c>
      <c r="D17" s="13" t="s">
        <v>61</v>
      </c>
      <c r="E17" s="13" t="s">
        <v>42</v>
      </c>
      <c r="F17" s="13" t="s">
        <v>62</v>
      </c>
      <c r="G17" s="13" t="s">
        <v>44</v>
      </c>
      <c r="H17" s="13" t="s">
        <v>7</v>
      </c>
      <c r="I17" s="32"/>
      <c r="J17" s="30">
        <v>965</v>
      </c>
      <c r="K17" s="16">
        <v>0.1</v>
      </c>
      <c r="L17" s="1">
        <f t="shared" si="0"/>
        <v>0</v>
      </c>
      <c r="M17" s="1">
        <f t="shared" si="1"/>
        <v>0</v>
      </c>
      <c r="N17" s="2">
        <f t="shared" si="2"/>
        <v>0</v>
      </c>
    </row>
    <row r="18" spans="1:14" ht="21" customHeight="1" x14ac:dyDescent="0.25">
      <c r="A18" s="22" t="s">
        <v>20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12">
        <f>SUM(L6:L17)</f>
        <v>0</v>
      </c>
    </row>
    <row r="19" spans="1:14" ht="21" customHeight="1" x14ac:dyDescent="0.25">
      <c r="A19" s="24" t="s">
        <v>14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3">
        <f>SUM(M6:M17)</f>
        <v>0</v>
      </c>
    </row>
    <row r="20" spans="1:14" ht="21" customHeight="1" thickBot="1" x14ac:dyDescent="0.3">
      <c r="A20" s="26" t="s">
        <v>21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4">
        <f>SUM(N6:N17)</f>
        <v>0</v>
      </c>
    </row>
  </sheetData>
  <mergeCells count="6">
    <mergeCell ref="A18:M18"/>
    <mergeCell ref="A19:M19"/>
    <mergeCell ref="A20:M20"/>
    <mergeCell ref="A3:N4"/>
    <mergeCell ref="A1:N1"/>
    <mergeCell ref="A2:N2"/>
  </mergeCells>
  <conditionalFormatting sqref="B5">
    <cfRule type="duplicateValues" dxfId="9" priority="8" stopIfTrue="1"/>
  </conditionalFormatting>
  <conditionalFormatting sqref="D6:D17">
    <cfRule type="duplicateValues" dxfId="8" priority="6" stopIfTrue="1"/>
    <cfRule type="duplicateValues" dxfId="7" priority="7" stopIfTrue="1"/>
  </conditionalFormatting>
  <conditionalFormatting sqref="D5">
    <cfRule type="duplicateValues" dxfId="6" priority="11" stopIfTrue="1"/>
    <cfRule type="duplicateValues" dxfId="5" priority="12" stopIfTrue="1"/>
  </conditionalFormatting>
  <conditionalFormatting sqref="J6:J7">
    <cfRule type="expression" dxfId="4" priority="5" stopIfTrue="1">
      <formula>J6=MIN($O6:$P6)</formula>
    </cfRule>
  </conditionalFormatting>
  <conditionalFormatting sqref="J12">
    <cfRule type="expression" dxfId="3" priority="4" stopIfTrue="1">
      <formula>J12=MIN($O12:$P12)</formula>
    </cfRule>
  </conditionalFormatting>
  <conditionalFormatting sqref="J14">
    <cfRule type="expression" dxfId="2" priority="3" stopIfTrue="1">
      <formula>J14=MIN($O14:$P14)</formula>
    </cfRule>
  </conditionalFormatting>
  <conditionalFormatting sqref="J16">
    <cfRule type="expression" dxfId="1" priority="2" stopIfTrue="1">
      <formula>J16=MIN($O16:$P16)</formula>
    </cfRule>
  </conditionalFormatting>
  <conditionalFormatting sqref="J17">
    <cfRule type="expression" dxfId="0" priority="1" stopIfTrue="1">
      <formula>J17=MIN($O17:$P17)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Прилог уговора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2022-03-24T12:39:44Z</dcterms:modified>
</cp:coreProperties>
</file>