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filterPrivacy="1"/>
  <xr:revisionPtr revIDLastSave="0" documentId="13_ncr:1_{FA83D6F5-13AE-4A4B-A012-7AF7652EE795}" xr6:coauthVersionLast="36" xr6:coauthVersionMax="36" xr10:uidLastSave="{00000000-0000-0000-0000-000000000000}"/>
  <bookViews>
    <workbookView xWindow="0" yWindow="0" windowWidth="18870" windowHeight="10080" xr2:uid="{00000000-000D-0000-FFFF-FFFF00000000}"/>
  </bookViews>
  <sheets>
    <sheet name="Austroline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J22" i="1"/>
  <c r="J20" i="1"/>
  <c r="J19" i="1"/>
  <c r="J21" i="1" s="1"/>
  <c r="J17" i="1"/>
  <c r="J14" i="1"/>
  <c r="L14" i="1" s="1"/>
  <c r="J15" i="1"/>
  <c r="L22" i="1" l="1"/>
  <c r="M22" i="1" s="1"/>
  <c r="L19" i="1"/>
  <c r="M19" i="1" s="1"/>
  <c r="L20" i="1"/>
  <c r="M20" i="1" s="1"/>
  <c r="L17" i="1"/>
  <c r="M17" i="1" s="1"/>
  <c r="M14" i="1"/>
  <c r="L15" i="1"/>
  <c r="M15" i="1" s="1"/>
  <c r="L7" i="1"/>
  <c r="M7" i="1" s="1"/>
  <c r="J11" i="1"/>
  <c r="M21" i="1" l="1"/>
  <c r="L21" i="1"/>
  <c r="L11" i="1"/>
  <c r="J9" i="1"/>
  <c r="J12" i="1"/>
  <c r="J16" i="1" s="1"/>
  <c r="J13" i="1"/>
  <c r="M26" i="1" s="1"/>
  <c r="J8" i="1"/>
  <c r="M23" i="1" l="1"/>
  <c r="M29" i="1"/>
  <c r="M11" i="1"/>
  <c r="L8" i="1"/>
  <c r="L12" i="1"/>
  <c r="M12" i="1" s="1"/>
  <c r="L13" i="1"/>
  <c r="L9" i="1"/>
  <c r="M9" i="1" s="1"/>
  <c r="L16" i="1" l="1"/>
  <c r="M13" i="1"/>
  <c r="M28" i="1" s="1"/>
  <c r="M27" i="1"/>
  <c r="M30" i="1"/>
  <c r="M24" i="1"/>
  <c r="M8" i="1"/>
  <c r="M16" i="1" l="1"/>
  <c r="M31" i="1"/>
  <c r="M25" i="1"/>
</calcChain>
</file>

<file path=xl/sharedStrings.xml><?xml version="1.0" encoding="utf-8"?>
<sst xmlns="http://schemas.openxmlformats.org/spreadsheetml/2006/main" count="108" uniqueCount="81">
  <si>
    <t>БРОЈ ПАРТИЈЕ</t>
  </si>
  <si>
    <t>НАЗИВ ПАРТИЈЕ</t>
  </si>
  <si>
    <t>ЗАШТИЋЕНИ НАЗИВ ПОНУЂЕНОГ ДОБРА</t>
  </si>
  <si>
    <t>КАТАЛОШКИ БРОЈ</t>
  </si>
  <si>
    <t>ПРОИЗВОЂАЧ</t>
  </si>
  <si>
    <t>ЈЕДИНИЦА МЕРЕ</t>
  </si>
  <si>
    <t>КОЛИЧИНА</t>
  </si>
  <si>
    <t>ЈЕДИНИЧНА ЦЕНА</t>
  </si>
  <si>
    <t>УКУПНА ЦЕНА            БЕЗ ПДВ-А</t>
  </si>
  <si>
    <t>СТОПА ПДВ-А</t>
  </si>
  <si>
    <t>ИЗНОС ПДВ-А</t>
  </si>
  <si>
    <t>комад</t>
  </si>
  <si>
    <r>
      <rPr>
        <b/>
        <i/>
        <sz val="10"/>
        <color theme="1"/>
        <rFont val="Arial"/>
        <family val="2"/>
      </rPr>
      <t xml:space="preserve">Прилог 1 Уговора- Спецификација материјала са ценом
</t>
    </r>
    <r>
      <rPr>
        <b/>
        <sz val="10"/>
        <color theme="1"/>
        <rFont val="Arial"/>
        <family val="2"/>
      </rPr>
      <t xml:space="preserve">
</t>
    </r>
    <r>
      <rPr>
        <sz val="10"/>
        <color theme="1"/>
        <rFont val="Arial"/>
        <family val="2"/>
      </rPr>
      <t>ЈАВНА НАБАВКА ГРАФТОВИ И ЕНДОВАСКУЛАРНИ ГРАФТОВИ СА ПРАТЕЋИМ СПЕЦИФИЧНИМ МАТЕРИЈАЛОМ, КОЈИ ЈЕ НЕОПХОДАН ЗА ЊЕГОВУ ИМПЛАНТАЦИЈУ, БРОЈ ЈАВНЕ НАБАВКЕ 404-1-110/21-49</t>
    </r>
  </si>
  <si>
    <t>УГРАДНИ МАТЕРИЈАЛ: Укупна вредност уговора без ПДВ-а:</t>
  </si>
  <si>
    <t>УГРАДНИ МАТЕРИЈАЛ: Износ ПДВ-а:</t>
  </si>
  <si>
    <t>УГРАДНИ МАТЕРИЈАЛ: Укупна вредност уговора  са ПДВ-ом:</t>
  </si>
  <si>
    <t>ШИФРА</t>
  </si>
  <si>
    <t>УКУПНА ЦЕНА СА ПДВ-ом</t>
  </si>
  <si>
    <t>Ставка 1</t>
  </si>
  <si>
    <t>Ставка 2</t>
  </si>
  <si>
    <t>Ставка 3</t>
  </si>
  <si>
    <t>ПОТРОШНИ МАТЕРИЈАЛ: Укупна вредност уговора  са ПДВ-ом:</t>
  </si>
  <si>
    <t>ПОТРОШНИ МАТЕРИЈАЛ: Укупна вредност уговора без ПДВ-а:</t>
  </si>
  <si>
    <t>ПОТРОШНИ МАТЕРИЈАЛ: Износ ПДВ-а:</t>
  </si>
  <si>
    <t>Укупна вредност уговора без ПДВ-а:</t>
  </si>
  <si>
    <t xml:space="preserve"> Износ ПДВ-а:</t>
  </si>
  <si>
    <t>Укупна вредност уговора  са ПДВ-ом:</t>
  </si>
  <si>
    <t>Назив добављача: Austroline d.o.o.</t>
  </si>
  <si>
    <t>Импрегнирани тубуларни полиестер (Dacron®) графтови промера 20,18 и 16 мм</t>
  </si>
  <si>
    <t>Импрегнирани тубуларни полиестер (Dacron®) графтови промера 8 и 6 мм</t>
  </si>
  <si>
    <t>Тубуларни PTFE графтови споља ојачани са ‘’прстеновима’’ или ‘’спиралом’’ промера 8 и 6 мм</t>
  </si>
  <si>
    <t>FlowWeave Bioseal</t>
  </si>
  <si>
    <t>45ST3016 45ST3018 45ST3020</t>
  </si>
  <si>
    <t>FlowNit Bioseal</t>
  </si>
  <si>
    <t>35ST6006 35ST6008</t>
  </si>
  <si>
    <t>FlowLine Bipore ePTFE Standard wall with spiral reinforcement</t>
  </si>
  <si>
    <t xml:space="preserve">10SW8006 S
10SW8008S  </t>
  </si>
  <si>
    <t>GR22002</t>
  </si>
  <si>
    <t>GR22003</t>
  </si>
  <si>
    <t>GR22006</t>
  </si>
  <si>
    <t>JOTEC GMBH NEMAČKA</t>
  </si>
  <si>
    <t xml:space="preserve">Ендоваскуларни стент графтови за анеуризме трбушне аорте које захватају и илијачне артеријела </t>
  </si>
  <si>
    <t>Телo стент графта</t>
  </si>
  <si>
    <t>Наставак</t>
  </si>
  <si>
    <t>Балон катетер</t>
  </si>
  <si>
    <t>Ставка 4</t>
  </si>
  <si>
    <t>Покривени балоном експандирајући стент</t>
  </si>
  <si>
    <t>Ставка 5</t>
  </si>
  <si>
    <t>Илијачни стент графт</t>
  </si>
  <si>
    <t>SG22007</t>
  </si>
  <si>
    <t>SG22008</t>
  </si>
  <si>
    <t>BKT22004</t>
  </si>
  <si>
    <t>SG22009</t>
  </si>
  <si>
    <t>SG22010</t>
  </si>
  <si>
    <t>E-tegra -
Main Body</t>
  </si>
  <si>
    <t>93MB****L**-**</t>
  </si>
  <si>
    <t>E-tegra - 
Contralateral leg
Iliac extension
Aortic extension</t>
  </si>
  <si>
    <t>93CL15**L**
93IE****L05
93AE****L05</t>
  </si>
  <si>
    <t>E-xpand</t>
  </si>
  <si>
    <t>85XX0050N35-00</t>
  </si>
  <si>
    <t>E-ventus BX stent</t>
  </si>
  <si>
    <t>91BX****L-00</t>
  </si>
  <si>
    <t>E-liac stent graft</t>
  </si>
  <si>
    <t>72IB****L**L**</t>
  </si>
  <si>
    <t>Укупна вредност за партију 22:</t>
  </si>
  <si>
    <t>23.</t>
  </si>
  <si>
    <t>Ендоваскуларни стент графт са додатним графтом за обољења аорте која захватају аортни лук</t>
  </si>
  <si>
    <t>SG22011</t>
  </si>
  <si>
    <t>E-Vita Open Neo</t>
  </si>
  <si>
    <t>95HG****L***-C0*</t>
  </si>
  <si>
    <t>Укупна вредност за партију 26:</t>
  </si>
  <si>
    <t>Ендоваскуларни стент графт за лечење аортних анеуризми које захватају висцерални сегмент аорте</t>
  </si>
  <si>
    <t>SG22012</t>
  </si>
  <si>
    <t>E-nside</t>
  </si>
  <si>
    <t>65MU******-4B8866-00</t>
  </si>
  <si>
    <t>Eventus BX</t>
  </si>
  <si>
    <t>ПТФЕ графт за лечење дисекције усходне аорте</t>
  </si>
  <si>
    <t>GR22012</t>
  </si>
  <si>
    <t>Ascyrus Medical Dissection Stent</t>
  </si>
  <si>
    <t>AMDS **-**</t>
  </si>
  <si>
    <t xml:space="preserve">ASCYRUS MEDICAL GMBH NEMAČKA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</si>
</sst>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rgb="FF000000"/>
      <name val="Arial"/>
      <family val="2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sz val="8"/>
      <color rgb="FF000000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6" fillId="0" borderId="0" applyFont="0" applyFill="0" applyBorder="0" applyAlignment="0" applyProtection="0"/>
    <xf numFmtId="0" fontId="9" fillId="0" borderId="0"/>
    <xf numFmtId="0" fontId="10" fillId="0" borderId="0"/>
  </cellStyleXfs>
  <cellXfs count="40">
    <xf numFmtId="0" fontId="0" fillId="0" borderId="0" xfId="0"/>
    <xf numFmtId="4" fontId="0" fillId="0" borderId="0" xfId="0" applyNumberFormat="1"/>
    <xf numFmtId="4" fontId="2" fillId="4" borderId="1" xfId="0" applyNumberFormat="1" applyFont="1" applyFill="1" applyBorder="1" applyAlignment="1">
      <alignment horizontal="center" vertical="center" wrapText="1"/>
    </xf>
    <xf numFmtId="3" fontId="0" fillId="0" borderId="0" xfId="1" applyNumberFormat="1" applyFont="1"/>
    <xf numFmtId="10" fontId="7" fillId="0" borderId="1" xfId="0" applyNumberFormat="1" applyFont="1" applyFill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center" vertical="center" wrapText="1"/>
    </xf>
    <xf numFmtId="0" fontId="0" fillId="0" borderId="0" xfId="0" applyBorder="1"/>
    <xf numFmtId="0" fontId="0" fillId="4" borderId="0" xfId="0" applyFill="1" applyBorder="1"/>
    <xf numFmtId="0" fontId="8" fillId="0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7" fillId="4" borderId="1" xfId="2" applyFont="1" applyFill="1" applyBorder="1" applyAlignment="1">
      <alignment horizontal="center" vertical="center" wrapText="1"/>
    </xf>
    <xf numFmtId="4" fontId="2" fillId="6" borderId="1" xfId="0" applyNumberFormat="1" applyFont="1" applyFill="1" applyBorder="1" applyAlignment="1">
      <alignment horizontal="center" vertical="center" wrapText="1"/>
    </xf>
    <xf numFmtId="0" fontId="0" fillId="0" borderId="0" xfId="0" applyFill="1" applyBorder="1"/>
    <xf numFmtId="9" fontId="8" fillId="0" borderId="1" xfId="0" applyNumberFormat="1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4" fontId="8" fillId="4" borderId="1" xfId="0" applyNumberFormat="1" applyFont="1" applyFill="1" applyBorder="1" applyAlignment="1">
      <alignment horizontal="center" vertical="center" wrapText="1"/>
    </xf>
    <xf numFmtId="0" fontId="7" fillId="4" borderId="1" xfId="3" applyFont="1" applyFill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center" vertical="center" wrapText="1"/>
    </xf>
    <xf numFmtId="0" fontId="8" fillId="4" borderId="1" xfId="2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right" vertical="center" wrapText="1"/>
    </xf>
    <xf numFmtId="4" fontId="2" fillId="3" borderId="1" xfId="0" applyNumberFormat="1" applyFont="1" applyFill="1" applyBorder="1" applyAlignment="1">
      <alignment horizontal="right" vertical="center" wrapText="1"/>
    </xf>
    <xf numFmtId="0" fontId="2" fillId="6" borderId="5" xfId="2" applyFont="1" applyFill="1" applyBorder="1" applyAlignment="1">
      <alignment horizontal="right" vertical="center" wrapText="1"/>
    </xf>
    <xf numFmtId="0" fontId="7" fillId="6" borderId="6" xfId="2" applyFont="1" applyFill="1" applyBorder="1" applyAlignment="1">
      <alignment horizontal="right" vertical="center" wrapText="1"/>
    </xf>
    <xf numFmtId="0" fontId="7" fillId="6" borderId="7" xfId="2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3" fontId="2" fillId="2" borderId="1" xfId="1" applyNumberFormat="1" applyFont="1" applyFill="1" applyBorder="1" applyAlignment="1">
      <alignment horizontal="center" vertical="center" wrapText="1"/>
    </xf>
    <xf numFmtId="0" fontId="2" fillId="7" borderId="5" xfId="0" applyFont="1" applyFill="1" applyBorder="1" applyAlignment="1">
      <alignment horizontal="center" vertical="center" wrapText="1"/>
    </xf>
    <xf numFmtId="0" fontId="2" fillId="7" borderId="6" xfId="0" applyFont="1" applyFill="1" applyBorder="1" applyAlignment="1">
      <alignment horizontal="center" vertical="center" wrapText="1"/>
    </xf>
    <xf numFmtId="0" fontId="2" fillId="7" borderId="7" xfId="0" applyFont="1" applyFill="1" applyBorder="1" applyAlignment="1">
      <alignment horizontal="center" vertical="center" wrapText="1"/>
    </xf>
    <xf numFmtId="4" fontId="2" fillId="2" borderId="2" xfId="0" applyNumberFormat="1" applyFont="1" applyFill="1" applyBorder="1" applyAlignment="1">
      <alignment horizontal="center" vertical="center" wrapText="1"/>
    </xf>
    <xf numFmtId="4" fontId="2" fillId="2" borderId="3" xfId="0" applyNumberFormat="1" applyFont="1" applyFill="1" applyBorder="1" applyAlignment="1">
      <alignment horizontal="center" vertical="center" wrapText="1"/>
    </xf>
    <xf numFmtId="4" fontId="2" fillId="2" borderId="4" xfId="0" applyNumberFormat="1" applyFont="1" applyFill="1" applyBorder="1" applyAlignment="1">
      <alignment horizontal="center" vertical="center" wrapText="1"/>
    </xf>
    <xf numFmtId="0" fontId="2" fillId="7" borderId="5" xfId="2" applyFont="1" applyFill="1" applyBorder="1" applyAlignment="1">
      <alignment horizontal="center" vertical="center" wrapText="1"/>
    </xf>
    <xf numFmtId="0" fontId="2" fillId="7" borderId="6" xfId="2" applyFont="1" applyFill="1" applyBorder="1" applyAlignment="1">
      <alignment horizontal="center" vertical="center" wrapText="1"/>
    </xf>
    <xf numFmtId="0" fontId="2" fillId="7" borderId="7" xfId="2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4" fontId="3" fillId="0" borderId="0" xfId="0" applyNumberFormat="1" applyFont="1" applyAlignment="1">
      <alignment horizontal="center" wrapText="1"/>
    </xf>
    <xf numFmtId="0" fontId="1" fillId="0" borderId="0" xfId="0" applyFont="1" applyBorder="1" applyAlignment="1">
      <alignment horizontal="left"/>
    </xf>
  </cellXfs>
  <cellStyles count="4">
    <cellStyle name="Normal" xfId="0" builtinId="0"/>
    <cellStyle name="Normal 3" xfId="3" xr:uid="{77436BDE-2C14-486A-8776-4B37DEA38FD0}"/>
    <cellStyle name="Normal_Priznto djuture" xfId="2" xr:uid="{131CA427-F57B-4943-AC2B-AEEDC34C927F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1"/>
  <sheetViews>
    <sheetView tabSelected="1" topLeftCell="A2" workbookViewId="0">
      <selection activeCell="H7" sqref="H7:H9"/>
    </sheetView>
  </sheetViews>
  <sheetFormatPr defaultRowHeight="15" x14ac:dyDescent="0.25"/>
  <cols>
    <col min="1" max="1" width="17.140625" customWidth="1"/>
    <col min="2" max="2" width="34.7109375" customWidth="1"/>
    <col min="3" max="3" width="19.140625" customWidth="1"/>
    <col min="4" max="4" width="33.28515625" bestFit="1" customWidth="1"/>
    <col min="5" max="8" width="17.140625" customWidth="1"/>
    <col min="9" max="10" width="17.140625" style="1" customWidth="1"/>
    <col min="11" max="11" width="17.140625" style="3" customWidth="1"/>
    <col min="12" max="13" width="17.140625" style="1" customWidth="1"/>
  </cols>
  <sheetData>
    <row r="1" spans="1:13" ht="59.25" customHeight="1" x14ac:dyDescent="0.25">
      <c r="A1" s="37" t="s">
        <v>12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8"/>
      <c r="M1" s="38"/>
    </row>
    <row r="2" spans="1:13" ht="42.75" customHeight="1" x14ac:dyDescent="0.25">
      <c r="A2" s="39" t="s">
        <v>27</v>
      </c>
      <c r="B2" s="39"/>
      <c r="C2" s="39"/>
      <c r="D2" s="39"/>
      <c r="E2" s="39"/>
      <c r="F2" s="39"/>
      <c r="G2" s="39"/>
    </row>
    <row r="3" spans="1:13" s="6" customFormat="1" ht="22.5" customHeight="1" x14ac:dyDescent="0.25">
      <c r="A3" s="25" t="s">
        <v>0</v>
      </c>
      <c r="B3" s="25" t="s">
        <v>1</v>
      </c>
      <c r="C3" s="25" t="s">
        <v>16</v>
      </c>
      <c r="D3" s="25" t="s">
        <v>2</v>
      </c>
      <c r="E3" s="25" t="s">
        <v>3</v>
      </c>
      <c r="F3" s="25" t="s">
        <v>4</v>
      </c>
      <c r="G3" s="25" t="s">
        <v>5</v>
      </c>
      <c r="H3" s="25" t="s">
        <v>6</v>
      </c>
      <c r="I3" s="26" t="s">
        <v>7</v>
      </c>
      <c r="J3" s="26" t="s">
        <v>8</v>
      </c>
      <c r="K3" s="27" t="s">
        <v>9</v>
      </c>
      <c r="L3" s="26" t="s">
        <v>10</v>
      </c>
      <c r="M3" s="31" t="s">
        <v>17</v>
      </c>
    </row>
    <row r="4" spans="1:13" s="6" customFormat="1" x14ac:dyDescent="0.25">
      <c r="A4" s="25"/>
      <c r="B4" s="25"/>
      <c r="C4" s="25"/>
      <c r="D4" s="25"/>
      <c r="E4" s="25"/>
      <c r="F4" s="25"/>
      <c r="G4" s="25"/>
      <c r="H4" s="25"/>
      <c r="I4" s="26"/>
      <c r="J4" s="26"/>
      <c r="K4" s="27"/>
      <c r="L4" s="26"/>
      <c r="M4" s="32"/>
    </row>
    <row r="5" spans="1:13" s="6" customFormat="1" x14ac:dyDescent="0.25">
      <c r="A5" s="25"/>
      <c r="B5" s="25"/>
      <c r="C5" s="25"/>
      <c r="D5" s="25"/>
      <c r="E5" s="25"/>
      <c r="F5" s="25"/>
      <c r="G5" s="25"/>
      <c r="H5" s="25"/>
      <c r="I5" s="26"/>
      <c r="J5" s="26"/>
      <c r="K5" s="27"/>
      <c r="L5" s="26"/>
      <c r="M5" s="32"/>
    </row>
    <row r="6" spans="1:13" s="6" customFormat="1" x14ac:dyDescent="0.25">
      <c r="A6" s="25"/>
      <c r="B6" s="25"/>
      <c r="C6" s="25"/>
      <c r="D6" s="25"/>
      <c r="E6" s="25"/>
      <c r="F6" s="25"/>
      <c r="G6" s="25"/>
      <c r="H6" s="25"/>
      <c r="I6" s="26"/>
      <c r="J6" s="26"/>
      <c r="K6" s="27"/>
      <c r="L6" s="26"/>
      <c r="M6" s="33"/>
    </row>
    <row r="7" spans="1:13" s="12" customFormat="1" ht="35.25" customHeight="1" x14ac:dyDescent="0.25">
      <c r="A7" s="8">
        <v>2</v>
      </c>
      <c r="B7" s="8" t="s">
        <v>28</v>
      </c>
      <c r="C7" s="8" t="s">
        <v>37</v>
      </c>
      <c r="D7" s="8" t="s">
        <v>31</v>
      </c>
      <c r="E7" s="8" t="s">
        <v>32</v>
      </c>
      <c r="F7" s="8" t="s">
        <v>40</v>
      </c>
      <c r="G7" s="8" t="s">
        <v>11</v>
      </c>
      <c r="H7" s="8"/>
      <c r="I7" s="19">
        <v>13800</v>
      </c>
      <c r="J7" s="19">
        <f>H7*I7</f>
        <v>0</v>
      </c>
      <c r="K7" s="13">
        <v>0.1</v>
      </c>
      <c r="L7" s="2">
        <f>J7*K7</f>
        <v>0</v>
      </c>
      <c r="M7" s="2">
        <f>J7+L7</f>
        <v>0</v>
      </c>
    </row>
    <row r="8" spans="1:13" s="7" customFormat="1" ht="48.75" customHeight="1" x14ac:dyDescent="0.25">
      <c r="A8" s="8">
        <v>3</v>
      </c>
      <c r="B8" s="8" t="s">
        <v>29</v>
      </c>
      <c r="C8" s="14" t="s">
        <v>38</v>
      </c>
      <c r="D8" s="8" t="s">
        <v>33</v>
      </c>
      <c r="E8" s="8" t="s">
        <v>34</v>
      </c>
      <c r="F8" s="14" t="s">
        <v>40</v>
      </c>
      <c r="G8" s="14" t="s">
        <v>11</v>
      </c>
      <c r="H8" s="14"/>
      <c r="I8" s="15">
        <v>13320</v>
      </c>
      <c r="J8" s="15">
        <f>H8*I8</f>
        <v>0</v>
      </c>
      <c r="K8" s="13">
        <v>0.1</v>
      </c>
      <c r="L8" s="2">
        <f>J8*K8</f>
        <v>0</v>
      </c>
      <c r="M8" s="2">
        <f>J8+L8</f>
        <v>0</v>
      </c>
    </row>
    <row r="9" spans="1:13" s="7" customFormat="1" ht="48.75" customHeight="1" x14ac:dyDescent="0.25">
      <c r="A9" s="9">
        <v>8</v>
      </c>
      <c r="B9" s="9" t="s">
        <v>30</v>
      </c>
      <c r="C9" s="14" t="s">
        <v>39</v>
      </c>
      <c r="D9" s="8" t="s">
        <v>35</v>
      </c>
      <c r="E9" s="8" t="s">
        <v>36</v>
      </c>
      <c r="F9" s="14" t="s">
        <v>40</v>
      </c>
      <c r="G9" s="14" t="s">
        <v>11</v>
      </c>
      <c r="H9" s="14"/>
      <c r="I9" s="15">
        <v>27139</v>
      </c>
      <c r="J9" s="15">
        <f t="shared" ref="J9:J15" si="0">H9*I9</f>
        <v>0</v>
      </c>
      <c r="K9" s="13">
        <v>0.1</v>
      </c>
      <c r="L9" s="2">
        <f t="shared" ref="L9:L15" si="1">J9*K9</f>
        <v>0</v>
      </c>
      <c r="M9" s="2">
        <f t="shared" ref="M9:M15" si="2">J9+L9</f>
        <v>0</v>
      </c>
    </row>
    <row r="10" spans="1:13" s="7" customFormat="1" ht="30" customHeight="1" x14ac:dyDescent="0.25">
      <c r="A10" s="28" t="s">
        <v>41</v>
      </c>
      <c r="B10" s="29"/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30"/>
    </row>
    <row r="11" spans="1:13" s="7" customFormat="1" ht="48.75" customHeight="1" x14ac:dyDescent="0.25">
      <c r="A11" s="10" t="s">
        <v>18</v>
      </c>
      <c r="B11" s="9" t="s">
        <v>42</v>
      </c>
      <c r="C11" s="14" t="s">
        <v>49</v>
      </c>
      <c r="D11" s="14" t="s">
        <v>54</v>
      </c>
      <c r="E11" s="14" t="s">
        <v>55</v>
      </c>
      <c r="F11" s="14" t="s">
        <v>40</v>
      </c>
      <c r="G11" s="14" t="s">
        <v>11</v>
      </c>
      <c r="H11" s="14"/>
      <c r="I11" s="15">
        <v>600000</v>
      </c>
      <c r="J11" s="15">
        <f t="shared" si="0"/>
        <v>0</v>
      </c>
      <c r="K11" s="4">
        <v>0.1</v>
      </c>
      <c r="L11" s="2">
        <f t="shared" si="1"/>
        <v>0</v>
      </c>
      <c r="M11" s="2">
        <f t="shared" si="2"/>
        <v>0</v>
      </c>
    </row>
    <row r="12" spans="1:13" s="7" customFormat="1" ht="48.75" customHeight="1" x14ac:dyDescent="0.25">
      <c r="A12" s="10" t="s">
        <v>19</v>
      </c>
      <c r="B12" s="14" t="s">
        <v>43</v>
      </c>
      <c r="C12" s="14" t="s">
        <v>50</v>
      </c>
      <c r="D12" s="14" t="s">
        <v>56</v>
      </c>
      <c r="E12" s="14" t="s">
        <v>57</v>
      </c>
      <c r="F12" s="14" t="s">
        <v>40</v>
      </c>
      <c r="G12" s="14" t="s">
        <v>11</v>
      </c>
      <c r="H12" s="14"/>
      <c r="I12" s="15">
        <v>143000</v>
      </c>
      <c r="J12" s="15">
        <f t="shared" si="0"/>
        <v>0</v>
      </c>
      <c r="K12" s="4">
        <v>0.1</v>
      </c>
      <c r="L12" s="2">
        <f t="shared" si="1"/>
        <v>0</v>
      </c>
      <c r="M12" s="2">
        <f t="shared" si="2"/>
        <v>0</v>
      </c>
    </row>
    <row r="13" spans="1:13" s="7" customFormat="1" ht="48.75" customHeight="1" x14ac:dyDescent="0.25">
      <c r="A13" s="10" t="s">
        <v>20</v>
      </c>
      <c r="B13" s="14" t="s">
        <v>44</v>
      </c>
      <c r="C13" s="14" t="s">
        <v>51</v>
      </c>
      <c r="D13" s="14" t="s">
        <v>58</v>
      </c>
      <c r="E13" s="14" t="s">
        <v>59</v>
      </c>
      <c r="F13" s="14" t="s">
        <v>40</v>
      </c>
      <c r="G13" s="14" t="s">
        <v>11</v>
      </c>
      <c r="H13" s="14"/>
      <c r="I13" s="15">
        <v>10000</v>
      </c>
      <c r="J13" s="15">
        <f t="shared" si="0"/>
        <v>0</v>
      </c>
      <c r="K13" s="4">
        <v>0.2</v>
      </c>
      <c r="L13" s="2">
        <f t="shared" si="1"/>
        <v>0</v>
      </c>
      <c r="M13" s="2">
        <f t="shared" si="2"/>
        <v>0</v>
      </c>
    </row>
    <row r="14" spans="1:13" s="7" customFormat="1" ht="48.75" customHeight="1" x14ac:dyDescent="0.25">
      <c r="A14" s="10" t="s">
        <v>45</v>
      </c>
      <c r="B14" s="14" t="s">
        <v>46</v>
      </c>
      <c r="C14" s="14" t="s">
        <v>52</v>
      </c>
      <c r="D14" s="14" t="s">
        <v>60</v>
      </c>
      <c r="E14" s="14" t="s">
        <v>61</v>
      </c>
      <c r="F14" s="14" t="s">
        <v>40</v>
      </c>
      <c r="G14" s="14" t="s">
        <v>11</v>
      </c>
      <c r="H14" s="14"/>
      <c r="I14" s="15">
        <v>200000</v>
      </c>
      <c r="J14" s="15">
        <f t="shared" si="0"/>
        <v>0</v>
      </c>
      <c r="K14" s="4">
        <v>0.1</v>
      </c>
      <c r="L14" s="2">
        <f t="shared" si="1"/>
        <v>0</v>
      </c>
      <c r="M14" s="2">
        <f t="shared" si="2"/>
        <v>0</v>
      </c>
    </row>
    <row r="15" spans="1:13" s="7" customFormat="1" ht="48.75" customHeight="1" x14ac:dyDescent="0.25">
      <c r="A15" s="10" t="s">
        <v>47</v>
      </c>
      <c r="B15" s="14" t="s">
        <v>48</v>
      </c>
      <c r="C15" s="14" t="s">
        <v>53</v>
      </c>
      <c r="D15" s="14" t="s">
        <v>62</v>
      </c>
      <c r="E15" s="14" t="s">
        <v>63</v>
      </c>
      <c r="F15" s="14" t="s">
        <v>40</v>
      </c>
      <c r="G15" s="14" t="s">
        <v>11</v>
      </c>
      <c r="H15" s="14"/>
      <c r="I15" s="15">
        <v>485000</v>
      </c>
      <c r="J15" s="15">
        <f t="shared" si="0"/>
        <v>0</v>
      </c>
      <c r="K15" s="4">
        <v>0.1</v>
      </c>
      <c r="L15" s="2">
        <f t="shared" si="1"/>
        <v>0</v>
      </c>
      <c r="M15" s="2">
        <f t="shared" si="2"/>
        <v>0</v>
      </c>
    </row>
    <row r="16" spans="1:13" s="7" customFormat="1" ht="25.5" customHeight="1" x14ac:dyDescent="0.25">
      <c r="A16" s="22" t="s">
        <v>64</v>
      </c>
      <c r="B16" s="23"/>
      <c r="C16" s="23"/>
      <c r="D16" s="23"/>
      <c r="E16" s="23"/>
      <c r="F16" s="23"/>
      <c r="G16" s="23"/>
      <c r="H16" s="23"/>
      <c r="I16" s="24"/>
      <c r="J16" s="11">
        <f>J11+J12+J13+J14+J15</f>
        <v>0</v>
      </c>
      <c r="K16" s="11"/>
      <c r="L16" s="11">
        <f t="shared" ref="L16:M16" si="3">L11+L12+L13+L14+L15</f>
        <v>0</v>
      </c>
      <c r="M16" s="11">
        <f t="shared" si="3"/>
        <v>0</v>
      </c>
    </row>
    <row r="17" spans="1:13" s="7" customFormat="1" ht="44.25" customHeight="1" x14ac:dyDescent="0.25">
      <c r="A17" s="18" t="s">
        <v>65</v>
      </c>
      <c r="B17" s="10" t="s">
        <v>66</v>
      </c>
      <c r="C17" s="16" t="s">
        <v>67</v>
      </c>
      <c r="D17" s="10" t="s">
        <v>68</v>
      </c>
      <c r="E17" s="10" t="s">
        <v>69</v>
      </c>
      <c r="F17" s="16" t="s">
        <v>40</v>
      </c>
      <c r="G17" s="10" t="s">
        <v>11</v>
      </c>
      <c r="H17" s="14"/>
      <c r="I17" s="17">
        <v>1490000</v>
      </c>
      <c r="J17" s="15">
        <f>H17*I17</f>
        <v>0</v>
      </c>
      <c r="K17" s="4">
        <v>0.1</v>
      </c>
      <c r="L17" s="2">
        <f>J17*K17</f>
        <v>0</v>
      </c>
      <c r="M17" s="2">
        <f>J17+L17</f>
        <v>0</v>
      </c>
    </row>
    <row r="18" spans="1:13" s="7" customFormat="1" ht="28.5" customHeight="1" x14ac:dyDescent="0.25">
      <c r="A18" s="34" t="s">
        <v>71</v>
      </c>
      <c r="B18" s="35"/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6"/>
    </row>
    <row r="19" spans="1:13" s="7" customFormat="1" ht="25.5" customHeight="1" x14ac:dyDescent="0.25">
      <c r="A19" s="18" t="s">
        <v>18</v>
      </c>
      <c r="B19" s="10" t="s">
        <v>42</v>
      </c>
      <c r="C19" s="16" t="s">
        <v>72</v>
      </c>
      <c r="D19" s="10" t="s">
        <v>73</v>
      </c>
      <c r="E19" s="10" t="s">
        <v>74</v>
      </c>
      <c r="F19" s="16" t="s">
        <v>40</v>
      </c>
      <c r="G19" s="10" t="s">
        <v>11</v>
      </c>
      <c r="H19" s="14"/>
      <c r="I19" s="17">
        <v>3300000</v>
      </c>
      <c r="J19" s="15">
        <f>H19*I19</f>
        <v>0</v>
      </c>
      <c r="K19" s="4">
        <v>0.1</v>
      </c>
      <c r="L19" s="15">
        <f>J19*K19</f>
        <v>0</v>
      </c>
      <c r="M19" s="15">
        <f>J19+L19</f>
        <v>0</v>
      </c>
    </row>
    <row r="20" spans="1:13" s="7" customFormat="1" ht="25.5" customHeight="1" x14ac:dyDescent="0.25">
      <c r="A20" s="18" t="s">
        <v>19</v>
      </c>
      <c r="B20" s="10" t="s">
        <v>43</v>
      </c>
      <c r="C20" s="16" t="s">
        <v>52</v>
      </c>
      <c r="D20" s="10" t="s">
        <v>75</v>
      </c>
      <c r="E20" s="10" t="s">
        <v>61</v>
      </c>
      <c r="F20" s="16" t="s">
        <v>40</v>
      </c>
      <c r="G20" s="10" t="s">
        <v>11</v>
      </c>
      <c r="H20" s="14"/>
      <c r="I20" s="17">
        <v>200000</v>
      </c>
      <c r="J20" s="15">
        <f>H20*I20</f>
        <v>0</v>
      </c>
      <c r="K20" s="4">
        <v>0.1</v>
      </c>
      <c r="L20" s="15">
        <f>J20*K20</f>
        <v>0</v>
      </c>
      <c r="M20" s="15">
        <f>J20+L20</f>
        <v>0</v>
      </c>
    </row>
    <row r="21" spans="1:13" s="7" customFormat="1" ht="25.5" customHeight="1" x14ac:dyDescent="0.25">
      <c r="A21" s="22" t="s">
        <v>70</v>
      </c>
      <c r="B21" s="23"/>
      <c r="C21" s="23"/>
      <c r="D21" s="23"/>
      <c r="E21" s="23"/>
      <c r="F21" s="23"/>
      <c r="G21" s="23"/>
      <c r="H21" s="23"/>
      <c r="I21" s="24"/>
      <c r="J21" s="2">
        <f>J19+J20</f>
        <v>0</v>
      </c>
      <c r="K21" s="2"/>
      <c r="L21" s="2">
        <f t="shared" ref="L21:M21" si="4">L19+L20</f>
        <v>0</v>
      </c>
      <c r="M21" s="2">
        <f t="shared" si="4"/>
        <v>0</v>
      </c>
    </row>
    <row r="22" spans="1:13" s="7" customFormat="1" ht="25.5" customHeight="1" x14ac:dyDescent="0.25">
      <c r="A22" s="18">
        <v>27</v>
      </c>
      <c r="B22" s="10" t="s">
        <v>76</v>
      </c>
      <c r="C22" s="16" t="s">
        <v>77</v>
      </c>
      <c r="D22" s="10" t="s">
        <v>78</v>
      </c>
      <c r="E22" s="10" t="s">
        <v>79</v>
      </c>
      <c r="F22" s="16" t="s">
        <v>80</v>
      </c>
      <c r="G22" s="10" t="s">
        <v>11</v>
      </c>
      <c r="H22" s="14"/>
      <c r="I22" s="17">
        <v>2600000</v>
      </c>
      <c r="J22" s="15">
        <f>H22*I22</f>
        <v>0</v>
      </c>
      <c r="K22" s="4">
        <v>0.1</v>
      </c>
      <c r="L22" s="15">
        <f>J22*K22</f>
        <v>0</v>
      </c>
      <c r="M22" s="15">
        <f>J22+L22</f>
        <v>0</v>
      </c>
    </row>
    <row r="23" spans="1:13" s="6" customFormat="1" ht="18.75" customHeight="1" x14ac:dyDescent="0.25">
      <c r="A23" s="20" t="s">
        <v>13</v>
      </c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1"/>
      <c r="M23" s="5">
        <f>J7+J8+J9+J11+J12+J14+J15+J17+J19+J20+J22</f>
        <v>0</v>
      </c>
    </row>
    <row r="24" spans="1:13" s="6" customFormat="1" ht="18.75" customHeight="1" x14ac:dyDescent="0.25">
      <c r="A24" s="20" t="s">
        <v>14</v>
      </c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1"/>
      <c r="M24" s="5">
        <f>L7+L8+L9+L11+L12+L14+L15+L17+L19+L20+L22</f>
        <v>0</v>
      </c>
    </row>
    <row r="25" spans="1:13" s="6" customFormat="1" ht="18.75" customHeight="1" x14ac:dyDescent="0.25">
      <c r="A25" s="20" t="s">
        <v>15</v>
      </c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1"/>
      <c r="M25" s="5">
        <f>M7+M8+M9+M11+M12+M14+M15+M17+M19+M20+M22</f>
        <v>0</v>
      </c>
    </row>
    <row r="26" spans="1:13" x14ac:dyDescent="0.25">
      <c r="A26" s="20" t="s">
        <v>22</v>
      </c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1"/>
      <c r="M26" s="5">
        <f>J13</f>
        <v>0</v>
      </c>
    </row>
    <row r="27" spans="1:13" x14ac:dyDescent="0.25">
      <c r="A27" s="20" t="s">
        <v>23</v>
      </c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1"/>
      <c r="M27" s="5">
        <f>L13</f>
        <v>0</v>
      </c>
    </row>
    <row r="28" spans="1:13" x14ac:dyDescent="0.25">
      <c r="A28" s="20" t="s">
        <v>21</v>
      </c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1"/>
      <c r="M28" s="5">
        <f>M13</f>
        <v>0</v>
      </c>
    </row>
    <row r="29" spans="1:13" x14ac:dyDescent="0.25">
      <c r="A29" s="20" t="s">
        <v>24</v>
      </c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1"/>
      <c r="M29" s="5">
        <f>J7+J8+J9+J11+J12+J13+J14+J15+J17+J19+J20+J22</f>
        <v>0</v>
      </c>
    </row>
    <row r="30" spans="1:13" x14ac:dyDescent="0.25">
      <c r="A30" s="20" t="s">
        <v>25</v>
      </c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1"/>
      <c r="M30" s="5">
        <f>L7+L8+L9+L11+L12+L14+L15+L17+L19+L20+L22+L13</f>
        <v>0</v>
      </c>
    </row>
    <row r="31" spans="1:13" x14ac:dyDescent="0.25">
      <c r="A31" s="20" t="s">
        <v>26</v>
      </c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1"/>
      <c r="M31" s="5">
        <f>M7+M8+M9+M11+M12+M13+M14+M15+M17+M19+M20+M22</f>
        <v>0</v>
      </c>
    </row>
  </sheetData>
  <mergeCells count="28">
    <mergeCell ref="A1:M1"/>
    <mergeCell ref="A2:G2"/>
    <mergeCell ref="A10:M10"/>
    <mergeCell ref="M3:M6"/>
    <mergeCell ref="A3:A6"/>
    <mergeCell ref="B3:B6"/>
    <mergeCell ref="D3:D6"/>
    <mergeCell ref="E3:E6"/>
    <mergeCell ref="F3:F6"/>
    <mergeCell ref="G3:G6"/>
    <mergeCell ref="C3:C6"/>
    <mergeCell ref="H3:H6"/>
    <mergeCell ref="I3:I6"/>
    <mergeCell ref="J3:J6"/>
    <mergeCell ref="K3:K6"/>
    <mergeCell ref="L3:L6"/>
    <mergeCell ref="A31:L31"/>
    <mergeCell ref="A16:I16"/>
    <mergeCell ref="A26:L26"/>
    <mergeCell ref="A27:L27"/>
    <mergeCell ref="A28:L28"/>
    <mergeCell ref="A29:L29"/>
    <mergeCell ref="A30:L30"/>
    <mergeCell ref="A24:L24"/>
    <mergeCell ref="A25:L25"/>
    <mergeCell ref="A23:L23"/>
    <mergeCell ref="A21:I21"/>
    <mergeCell ref="A18:M18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Austroline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2022-02-09T09:38:51Z</dcterms:modified>
</cp:coreProperties>
</file>