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reagensi\okvirni\specifikacije MU\"/>
    </mc:Choice>
  </mc:AlternateContent>
  <xr:revisionPtr revIDLastSave="0" documentId="13_ncr:1_{13D357AA-D439-469A-9AB7-F2C1AA7FD85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pecifikacija materijala" sheetId="1" r:id="rId1"/>
    <sheet name="po dobavljačima" sheetId="2" state="hidden" r:id="rId2"/>
  </sheets>
  <definedNames>
    <definedName name="_xlnm._FilterDatabase" localSheetId="0" hidden="1">'specifikacija materijala'!$A$4:$O$57</definedName>
    <definedName name="_xlnm.Print_Titles" localSheetId="0">'specifikacija materijala'!$4:$4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12" i="1" l="1"/>
  <c r="L57" i="1"/>
  <c r="N55" i="1"/>
  <c r="O55" i="1" s="1"/>
  <c r="N43" i="1"/>
  <c r="O43" i="1" s="1"/>
  <c r="N31" i="1"/>
  <c r="O31" i="1" s="1"/>
  <c r="N19" i="1"/>
  <c r="O19" i="1" s="1"/>
  <c r="N6" i="1"/>
  <c r="O6" i="1" s="1"/>
  <c r="N53" i="1"/>
  <c r="O53" i="1" s="1"/>
  <c r="N41" i="1"/>
  <c r="O41" i="1" s="1"/>
  <c r="N29" i="1"/>
  <c r="O29" i="1" s="1"/>
  <c r="N17" i="1"/>
  <c r="O17" i="1" s="1"/>
  <c r="N51" i="1"/>
  <c r="O51" i="1" s="1"/>
  <c r="N39" i="1"/>
  <c r="O39" i="1" s="1"/>
  <c r="N27" i="1"/>
  <c r="O27" i="1" s="1"/>
  <c r="N15" i="1"/>
  <c r="O15" i="1" s="1"/>
  <c r="N49" i="1"/>
  <c r="O49" i="1" s="1"/>
  <c r="N37" i="1"/>
  <c r="O37" i="1" s="1"/>
  <c r="N25" i="1"/>
  <c r="O25" i="1" s="1"/>
  <c r="N13" i="1"/>
  <c r="N47" i="1"/>
  <c r="O47" i="1" s="1"/>
  <c r="N35" i="1"/>
  <c r="O35" i="1" s="1"/>
  <c r="N23" i="1"/>
  <c r="O23" i="1" s="1"/>
  <c r="N10" i="1"/>
  <c r="O10" i="1" s="1"/>
  <c r="N46" i="1"/>
  <c r="O46" i="1" s="1"/>
  <c r="N34" i="1"/>
  <c r="O34" i="1" s="1"/>
  <c r="N22" i="1"/>
  <c r="O22" i="1" s="1"/>
  <c r="N9" i="1"/>
  <c r="O9" i="1" s="1"/>
  <c r="N45" i="1"/>
  <c r="O45" i="1" s="1"/>
  <c r="N33" i="1"/>
  <c r="O33" i="1" s="1"/>
  <c r="N21" i="1"/>
  <c r="O21" i="1" s="1"/>
  <c r="N8" i="1"/>
  <c r="O8" i="1" s="1"/>
  <c r="N54" i="1"/>
  <c r="O54" i="1" s="1"/>
  <c r="N42" i="1"/>
  <c r="O42" i="1" s="1"/>
  <c r="N30" i="1"/>
  <c r="O30" i="1" s="1"/>
  <c r="N18" i="1"/>
  <c r="O18" i="1" s="1"/>
  <c r="N5" i="1"/>
  <c r="N52" i="1"/>
  <c r="O52" i="1" s="1"/>
  <c r="N40" i="1"/>
  <c r="O40" i="1" s="1"/>
  <c r="N28" i="1"/>
  <c r="O28" i="1" s="1"/>
  <c r="N16" i="1"/>
  <c r="O16" i="1" s="1"/>
  <c r="N50" i="1"/>
  <c r="O50" i="1" s="1"/>
  <c r="N38" i="1"/>
  <c r="O38" i="1" s="1"/>
  <c r="N26" i="1"/>
  <c r="O26" i="1" s="1"/>
  <c r="N14" i="1"/>
  <c r="O14" i="1" s="1"/>
  <c r="N48" i="1"/>
  <c r="O48" i="1" s="1"/>
  <c r="N36" i="1"/>
  <c r="O36" i="1" s="1"/>
  <c r="N24" i="1"/>
  <c r="O24" i="1" s="1"/>
  <c r="N11" i="1"/>
  <c r="O11" i="1" s="1"/>
  <c r="N56" i="1"/>
  <c r="O56" i="1" s="1"/>
  <c r="N44" i="1"/>
  <c r="O44" i="1" s="1"/>
  <c r="N32" i="1"/>
  <c r="O32" i="1" s="1"/>
  <c r="N20" i="1"/>
  <c r="O20" i="1" s="1"/>
  <c r="N7" i="1"/>
  <c r="O7" i="1" s="1"/>
  <c r="L58" i="1" l="1"/>
  <c r="N57" i="1"/>
  <c r="N12" i="1"/>
  <c r="O5" i="1"/>
  <c r="O12" i="1" s="1"/>
  <c r="O13" i="1"/>
  <c r="O57" i="1" s="1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32" i="2"/>
  <c r="D4" i="2" s="1"/>
  <c r="D5" i="2"/>
  <c r="N58" i="1" l="1"/>
  <c r="D32" i="2"/>
  <c r="O58" i="1" l="1"/>
</calcChain>
</file>

<file path=xl/sharedStrings.xml><?xml version="1.0" encoding="utf-8"?>
<sst xmlns="http://schemas.openxmlformats.org/spreadsheetml/2006/main" count="413" uniqueCount="195">
  <si>
    <t>Назив партије</t>
  </si>
  <si>
    <t>Назив ставке</t>
  </si>
  <si>
    <t xml:space="preserve">Произвођач </t>
  </si>
  <si>
    <t>MAKLER</t>
  </si>
  <si>
    <t>pakovanje</t>
  </si>
  <si>
    <t>EUROMEDICINA</t>
  </si>
  <si>
    <t>LABTEH</t>
  </si>
  <si>
    <t>VICOR</t>
  </si>
  <si>
    <t>SUPERLAB</t>
  </si>
  <si>
    <t>MAGNA PHARMACIA</t>
  </si>
  <si>
    <t>NEOMEDICA</t>
  </si>
  <si>
    <t>YUNICOM</t>
  </si>
  <si>
    <t>PROMEDIA</t>
  </si>
  <si>
    <t>EURODIJAGNOSTIKA</t>
  </si>
  <si>
    <t>SCORE</t>
  </si>
  <si>
    <t>MEDIAKTIVA</t>
  </si>
  <si>
    <t>INTERLAB</t>
  </si>
  <si>
    <t>6x10ml</t>
  </si>
  <si>
    <t>DIAGON</t>
  </si>
  <si>
    <t>REMED</t>
  </si>
  <si>
    <t>Reagensi i potrošni materijal za imunohemijske analizatore model VICTOR 2</t>
  </si>
  <si>
    <t>DELFIA neo TSH KIT (10 PLATES)</t>
  </si>
  <si>
    <t>DELFIA hAFP/ free hCG beta KIT</t>
  </si>
  <si>
    <t>DELFIA uE3 KIT</t>
  </si>
  <si>
    <t>Neonatal sample collection card</t>
  </si>
  <si>
    <t>Neonatal PHENYLALANINE KIT                                                      Time-resolved fluoroimmunoassay ili "odgovarajući"</t>
  </si>
  <si>
    <t>DBS mikro ploče za eluciju krvi iz uzorka</t>
  </si>
  <si>
    <t>Neonatalni N-IRT KIT  Time-resolved fluoroimmunoassay</t>
  </si>
  <si>
    <t>REMED/STIGA</t>
  </si>
  <si>
    <t>Reagensi i potrošni materijal za imunohemijske analizatore model PHADIA</t>
  </si>
  <si>
    <t>i1 - apis melifera ( pčela )  cup - FEIA</t>
  </si>
  <si>
    <t>i3 - Vespula spp. ( osa )  cup - FEIA</t>
  </si>
  <si>
    <t>i75 - Vespa crabro  ( stršjen )  cup - FEIA</t>
  </si>
  <si>
    <t>Tryptase test cup - FEIA</t>
  </si>
  <si>
    <t>i 208 fosfolipaza A2 rekomadbinantni pčela cup</t>
  </si>
  <si>
    <t>i 209  Ves v 5 rekomadbinantni osa cup</t>
  </si>
  <si>
    <t>o214  MUF 3 CCD cup</t>
  </si>
  <si>
    <t>specific anti IgE ImmunoCAP</t>
  </si>
  <si>
    <t>specific IgE conjugat, curve control / 96 - 2 para CC /</t>
  </si>
  <si>
    <t>Development solution kit 6 x 100</t>
  </si>
  <si>
    <t>Wash solution 6x1</t>
  </si>
  <si>
    <t>Tryptase conjugat + Curve Control 48/4CC</t>
  </si>
  <si>
    <t>specific IgE calibrator - 1 curve</t>
  </si>
  <si>
    <t>Tryptase calibrator - 1 curve</t>
  </si>
  <si>
    <t>ImunoCap Alergen C1 Penicilloy G</t>
  </si>
  <si>
    <t>ImunoCap Alergen C2 Penicilloy V</t>
  </si>
  <si>
    <t>ImunoCap Alergen C6 Amoxicilloy</t>
  </si>
  <si>
    <t>ImunoCap Alergen F2 Mleko</t>
  </si>
  <si>
    <t>ImunoCap Alergen F245 Jaje</t>
  </si>
  <si>
    <t>ImunoCap Alergen F4 Brašno</t>
  </si>
  <si>
    <t>Maintenance solution kit 10 procedura</t>
  </si>
  <si>
    <t>ImmunoCAP Specific IgG4 Conjugate</t>
  </si>
  <si>
    <t>ImmunoCAP Specific IgG4 Calibrators</t>
  </si>
  <si>
    <t>ImmunoCAP Specific IgG4 Curve Controls</t>
  </si>
  <si>
    <t>ImmunoCAP IgA/IgG Calibrator ImmunoCAP</t>
  </si>
  <si>
    <t>ImmunoCAP Specific IgA/IgG Sample Diluent</t>
  </si>
  <si>
    <t>ImmunoCAP Specific IgG/IgG4 Control L</t>
  </si>
  <si>
    <t>6x4</t>
  </si>
  <si>
    <t>ImmunoCAP Specific IgG/IgG4 i1 Control H</t>
  </si>
  <si>
    <t>rPhl p 1 Timothy</t>
  </si>
  <si>
    <t>nAmb a 1 Ragweed</t>
  </si>
  <si>
    <t>rCan f 1 Dog</t>
  </si>
  <si>
    <t>rFel d 1 Cat</t>
  </si>
  <si>
    <t>rAra h 1 Peanut</t>
  </si>
  <si>
    <t>rTri a 14 LTP, Wheat</t>
  </si>
  <si>
    <t>nBos d 8 Casein, Milk</t>
  </si>
  <si>
    <t>w1, w6, w9, w10, w11</t>
  </si>
  <si>
    <t>Amoxicilloyl</t>
  </si>
  <si>
    <t>Cefaclor</t>
  </si>
  <si>
    <t>Ampicilloyl</t>
  </si>
  <si>
    <t>Gluten</t>
  </si>
  <si>
    <t>f44, f94, f208, f210</t>
  </si>
  <si>
    <t>rVes v 1 Phospholipase A1, Common wasp</t>
  </si>
  <si>
    <t>Stop Solution ,6*100</t>
  </si>
  <si>
    <t>Phadiatop Infant ImmunoCAP ,3x16</t>
  </si>
  <si>
    <t>BIOTEC MEDICAL</t>
  </si>
  <si>
    <t>DIALAB</t>
  </si>
  <si>
    <t>ADOC</t>
  </si>
  <si>
    <t>PRIMAX</t>
  </si>
  <si>
    <t>MIT</t>
  </si>
  <si>
    <t>ELITECH</t>
  </si>
  <si>
    <t>UNI-CHEM</t>
  </si>
  <si>
    <t>elta 90</t>
  </si>
  <si>
    <t>BIOMEDICA MP</t>
  </si>
  <si>
    <t>VIVOGEN</t>
  </si>
  <si>
    <t>ALLURA MED</t>
  </si>
  <si>
    <t>GALEN FOKUS</t>
  </si>
  <si>
    <t>Ukupno</t>
  </si>
  <si>
    <t>Isporučilac</t>
  </si>
  <si>
    <t>Opredeljena vrednost</t>
  </si>
  <si>
    <t>Udeo u %</t>
  </si>
  <si>
    <t>Јединица мере</t>
  </si>
  <si>
    <t>Величина паковања</t>
  </si>
  <si>
    <t>Број партије</t>
  </si>
  <si>
    <t>Број ставке</t>
  </si>
  <si>
    <t>Количина</t>
  </si>
  <si>
    <t>Заштићени назив понуђеног добра</t>
  </si>
  <si>
    <t>Јединична цена за ставку без ПДВ-а</t>
  </si>
  <si>
    <t>Стопа ПДВ-а</t>
  </si>
  <si>
    <t>Износ ПДВ-а</t>
  </si>
  <si>
    <t>Укупна цена за ставку без ПДВ-а</t>
  </si>
  <si>
    <t>Укупна цена за ставку са ПДВ-ом</t>
  </si>
  <si>
    <t>Партија 50</t>
  </si>
  <si>
    <t>Партија 51</t>
  </si>
  <si>
    <t>Партија 50 укупно</t>
  </si>
  <si>
    <t>Партија 51 укупно</t>
  </si>
  <si>
    <t>Wallac Oy</t>
  </si>
  <si>
    <t>LKB</t>
  </si>
  <si>
    <t>Neonatal Phenylalanine
assay (10 plates)</t>
  </si>
  <si>
    <t>DBS MicroPlates,
truncated V-bottomed</t>
  </si>
  <si>
    <t>DELFIA Neonatal hTSH kit</t>
  </si>
  <si>
    <t>DELFIA hAFP/ free hCGb Dual KIT</t>
  </si>
  <si>
    <t>DELFIA Unconjugated Estriol (uE3) kit</t>
  </si>
  <si>
    <t>Neonatal Sample Collection Card</t>
  </si>
  <si>
    <t>ImmunoCAP Stop Solution</t>
  </si>
  <si>
    <t>Phadiatop Infant ImmunoCAP</t>
  </si>
  <si>
    <t>PHADIA AB, Švedska</t>
  </si>
  <si>
    <t>DELFIA Neonatal IRT kit</t>
  </si>
  <si>
    <t>Honey bee i1</t>
  </si>
  <si>
    <t>Common wasp
yellow jacket i3</t>
  </si>
  <si>
    <t>European
hornet i75</t>
  </si>
  <si>
    <t>Tryptase Anti
Tryptase</t>
  </si>
  <si>
    <t>Honey bee i208</t>
  </si>
  <si>
    <t>Common wasp
i209</t>
  </si>
  <si>
    <t>Bromelain o214</t>
  </si>
  <si>
    <t xml:space="preserve">specific anti-IgE </t>
  </si>
  <si>
    <t>Specific IgE 0-100</t>
  </si>
  <si>
    <t>Development
Solution</t>
  </si>
  <si>
    <t>Washing
Solution</t>
  </si>
  <si>
    <t>Tryptase</t>
  </si>
  <si>
    <t>Specific IgE
Calibrators</t>
  </si>
  <si>
    <t>Tryptase
Calibrators</t>
  </si>
  <si>
    <t>C1 Penicilloyl
G</t>
  </si>
  <si>
    <t>C2 Penicilloy V</t>
  </si>
  <si>
    <t>C6 Amoxicilloyl</t>
  </si>
  <si>
    <t>Milk f2</t>
  </si>
  <si>
    <t>Egg f245</t>
  </si>
  <si>
    <t>Wheat f4</t>
  </si>
  <si>
    <t xml:space="preserve">Maintenance solution kit </t>
  </si>
  <si>
    <t>Grupa ponuđača Remed d.o.o. &amp; Stiga d.o.o.</t>
  </si>
  <si>
    <t>ЈАВНА НАБАВКА РЕАГЕНСИ, ИЗУЗЕВ ЗА ТРАНСФУЗИЈУ РЕДНИ БРОЈ 404-1-110/21-3</t>
  </si>
  <si>
    <t>ПРИЛОГ УГОВОРА - СПЕЦИФИКАЦИЈА МАТЕРИЈАЛА СА ЦЕНАМА</t>
  </si>
  <si>
    <t>Укупна вредност уговора</t>
  </si>
  <si>
    <t>Шифре</t>
  </si>
  <si>
    <t>RGN210719</t>
  </si>
  <si>
    <t>RGN210720</t>
  </si>
  <si>
    <t>RGN210721</t>
  </si>
  <si>
    <t>RGN210722</t>
  </si>
  <si>
    <t>RGN210723</t>
  </si>
  <si>
    <t>RGN210724</t>
  </si>
  <si>
    <t>RGN210725</t>
  </si>
  <si>
    <t>RGN210726</t>
  </si>
  <si>
    <t>RGN210727</t>
  </si>
  <si>
    <t>RGN210728</t>
  </si>
  <si>
    <t>RGN210729</t>
  </si>
  <si>
    <t>RGN210730</t>
  </si>
  <si>
    <t>RGN210731</t>
  </si>
  <si>
    <t>RGN210732</t>
  </si>
  <si>
    <t>RGN210733</t>
  </si>
  <si>
    <t>RGN210734</t>
  </si>
  <si>
    <t>RGN210735</t>
  </si>
  <si>
    <t>RGN210736</t>
  </si>
  <si>
    <t>RGN210737</t>
  </si>
  <si>
    <t>RGN210738</t>
  </si>
  <si>
    <t>RGN210739</t>
  </si>
  <si>
    <t>RGN210740</t>
  </si>
  <si>
    <t>RGN210741</t>
  </si>
  <si>
    <t>RGN210742</t>
  </si>
  <si>
    <t>RGN210743</t>
  </si>
  <si>
    <t>RGN210744</t>
  </si>
  <si>
    <t>RGN210745</t>
  </si>
  <si>
    <t>RGN210746</t>
  </si>
  <si>
    <t>RGN210747</t>
  </si>
  <si>
    <t>RGN210748</t>
  </si>
  <si>
    <t>RGN210749</t>
  </si>
  <si>
    <t>RGN210750</t>
  </si>
  <si>
    <t>RGN210751</t>
  </si>
  <si>
    <t>RGN210752</t>
  </si>
  <si>
    <t>RGN210753</t>
  </si>
  <si>
    <t>RGN210754</t>
  </si>
  <si>
    <t>RGN210755</t>
  </si>
  <si>
    <t>RGN210756</t>
  </si>
  <si>
    <t>RGN210757</t>
  </si>
  <si>
    <t>RGN210758</t>
  </si>
  <si>
    <t>RGN210759</t>
  </si>
  <si>
    <t>RGN210760</t>
  </si>
  <si>
    <t>RGN210761</t>
  </si>
  <si>
    <t>RGN210762</t>
  </si>
  <si>
    <t>RGN210763</t>
  </si>
  <si>
    <t>RGN210764</t>
  </si>
  <si>
    <t>RGN210765</t>
  </si>
  <si>
    <t>RGN210766</t>
  </si>
  <si>
    <t>RGN210767</t>
  </si>
  <si>
    <t>RGN210768</t>
  </si>
  <si>
    <t>RGN210769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</si>
</sst>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7">
    <xf numFmtId="0" fontId="0" fillId="0" borderId="0"/>
    <xf numFmtId="0" fontId="2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9" fillId="0" borderId="0"/>
    <xf numFmtId="0" fontId="7" fillId="0" borderId="0"/>
    <xf numFmtId="0" fontId="11" fillId="0" borderId="0"/>
    <xf numFmtId="0" fontId="12" fillId="0" borderId="0" applyNumberFormat="0" applyFill="0" applyBorder="0" applyProtection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23" borderId="2" applyNumberFormat="0" applyAlignment="0" applyProtection="0"/>
    <xf numFmtId="0" fontId="17" fillId="24" borderId="3" applyNumberFormat="0" applyAlignment="0" applyProtection="0"/>
    <xf numFmtId="0" fontId="29" fillId="0" borderId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0" fillId="2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2" applyNumberFormat="0" applyAlignment="0" applyProtection="0"/>
    <xf numFmtId="0" fontId="24" fillId="0" borderId="7" applyNumberFormat="0" applyFill="0" applyAlignment="0" applyProtection="0"/>
    <xf numFmtId="0" fontId="25" fillId="25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31" fillId="0" borderId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16" fillId="23" borderId="2" applyNumberFormat="0" applyAlignment="0" applyProtection="0"/>
    <xf numFmtId="0" fontId="23" fillId="10" borderId="2" applyNumberFormat="0" applyAlignment="0" applyProtection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12" fillId="0" borderId="0"/>
    <xf numFmtId="0" fontId="5" fillId="0" borderId="0"/>
    <xf numFmtId="0" fontId="8" fillId="0" borderId="0"/>
    <xf numFmtId="0" fontId="8" fillId="0" borderId="0"/>
    <xf numFmtId="0" fontId="6" fillId="0" borderId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3" fillId="10" borderId="2" applyNumberFormat="0" applyAlignment="0" applyProtection="0"/>
    <xf numFmtId="0" fontId="16" fillId="23" borderId="2" applyNumberForma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5" fillId="26" borderId="8" applyNumberFormat="0" applyFont="0" applyAlignment="0" applyProtection="0"/>
    <xf numFmtId="164" fontId="1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0" fontId="4" fillId="0" borderId="0" xfId="0" applyFont="1"/>
    <xf numFmtId="1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4" fontId="0" fillId="0" borderId="0" xfId="0" applyNumberFormat="1"/>
    <xf numFmtId="3" fontId="3" fillId="0" borderId="0" xfId="0" applyNumberFormat="1" applyFont="1" applyFill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9" fontId="3" fillId="3" borderId="1" xfId="1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9" fontId="4" fillId="0" borderId="0" xfId="0" applyNumberFormat="1" applyFont="1"/>
    <xf numFmtId="4" fontId="4" fillId="0" borderId="0" xfId="0" applyNumberFormat="1" applyFont="1"/>
    <xf numFmtId="0" fontId="32" fillId="0" borderId="0" xfId="0" applyFont="1" applyFill="1"/>
    <xf numFmtId="0" fontId="4" fillId="0" borderId="1" xfId="0" applyFont="1" applyBorder="1" applyAlignment="1">
      <alignment horizontal="center" vertical="center"/>
    </xf>
    <xf numFmtId="4" fontId="3" fillId="27" borderId="14" xfId="0" applyNumberFormat="1" applyFont="1" applyFill="1" applyBorder="1" applyAlignment="1">
      <alignment horizontal="center" vertical="center"/>
    </xf>
    <xf numFmtId="9" fontId="3" fillId="27" borderId="12" xfId="0" applyNumberFormat="1" applyFont="1" applyFill="1" applyBorder="1" applyAlignment="1">
      <alignment horizontal="center" vertical="center"/>
    </xf>
    <xf numFmtId="4" fontId="3" fillId="27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27" borderId="14" xfId="0" applyFont="1" applyFill="1" applyBorder="1" applyAlignment="1">
      <alignment horizontal="right" vertical="center"/>
    </xf>
    <xf numFmtId="0" fontId="32" fillId="27" borderId="11" xfId="0" applyFont="1" applyFill="1" applyBorder="1" applyAlignment="1">
      <alignment horizontal="right" vertical="center"/>
    </xf>
    <xf numFmtId="0" fontId="32" fillId="27" borderId="12" xfId="0" applyFont="1" applyFill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07">
    <cellStyle name="20% - Accent1 2" xfId="26" xr:uid="{00000000-0005-0000-0000-000000000000}"/>
    <cellStyle name="20% - Accent2 2" xfId="27" xr:uid="{00000000-0005-0000-0000-000001000000}"/>
    <cellStyle name="20% - Accent3 2" xfId="28" xr:uid="{00000000-0005-0000-0000-000002000000}"/>
    <cellStyle name="20% - Accent4 2" xfId="29" xr:uid="{00000000-0005-0000-0000-000003000000}"/>
    <cellStyle name="20% - Accent5 2" xfId="30" xr:uid="{00000000-0005-0000-0000-000004000000}"/>
    <cellStyle name="20% - Accent6 2" xfId="31" xr:uid="{00000000-0005-0000-0000-000005000000}"/>
    <cellStyle name="40% - Accent1 2" xfId="32" xr:uid="{00000000-0005-0000-0000-000006000000}"/>
    <cellStyle name="40% - Accent2 2" xfId="33" xr:uid="{00000000-0005-0000-0000-000007000000}"/>
    <cellStyle name="40% - Accent3 2" xfId="34" xr:uid="{00000000-0005-0000-0000-000008000000}"/>
    <cellStyle name="40% - Accent4 2" xfId="35" xr:uid="{00000000-0005-0000-0000-000009000000}"/>
    <cellStyle name="40% - Accent5 2" xfId="36" xr:uid="{00000000-0005-0000-0000-00000A000000}"/>
    <cellStyle name="40% - Accent6 2" xfId="37" xr:uid="{00000000-0005-0000-0000-00000B000000}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 2" xfId="44" xr:uid="{00000000-0005-0000-0000-000012000000}"/>
    <cellStyle name="Accent2 2" xfId="45" xr:uid="{00000000-0005-0000-0000-000013000000}"/>
    <cellStyle name="Accent3 2" xfId="46" xr:uid="{00000000-0005-0000-0000-000014000000}"/>
    <cellStyle name="Accent4 2" xfId="47" xr:uid="{00000000-0005-0000-0000-000015000000}"/>
    <cellStyle name="Accent5 2" xfId="48" xr:uid="{00000000-0005-0000-0000-000016000000}"/>
    <cellStyle name="Accent6 2" xfId="49" xr:uid="{00000000-0005-0000-0000-000017000000}"/>
    <cellStyle name="Bad 2" xfId="50" xr:uid="{00000000-0005-0000-0000-000018000000}"/>
    <cellStyle name="Calculation 2" xfId="51" xr:uid="{00000000-0005-0000-0000-000019000000}"/>
    <cellStyle name="Calculation 2 2" xfId="76" xr:uid="{00000000-0005-0000-0000-00001A000000}"/>
    <cellStyle name="Calculation 2 3" xfId="91" xr:uid="{00000000-0005-0000-0000-00001B000000}"/>
    <cellStyle name="Check Cell 2" xfId="52" xr:uid="{00000000-0005-0000-0000-00001C000000}"/>
    <cellStyle name="Comma 3" xfId="24" xr:uid="{00000000-0005-0000-0000-00001D000000}"/>
    <cellStyle name="Comma 3 2" xfId="95" xr:uid="{00000000-0005-0000-0000-00001E000000}"/>
    <cellStyle name="Comma 3 3" xfId="106" xr:uid="{00000000-0005-0000-0000-00001F000000}"/>
    <cellStyle name="Excel Built-in Normal" xfId="10" xr:uid="{00000000-0005-0000-0000-000020000000}"/>
    <cellStyle name="Excel Built-in Normal 2" xfId="53" xr:uid="{00000000-0005-0000-0000-000021000000}"/>
    <cellStyle name="Excel Built-in Normal 2 2" xfId="96" xr:uid="{00000000-0005-0000-0000-000022000000}"/>
    <cellStyle name="Explanatory Text 2" xfId="54" xr:uid="{00000000-0005-0000-0000-000023000000}"/>
    <cellStyle name="Good 2" xfId="55" xr:uid="{00000000-0005-0000-0000-000024000000}"/>
    <cellStyle name="Good 3" xfId="56" xr:uid="{00000000-0005-0000-0000-000025000000}"/>
    <cellStyle name="Heading 1 2" xfId="57" xr:uid="{00000000-0005-0000-0000-000026000000}"/>
    <cellStyle name="Heading 2 2" xfId="58" xr:uid="{00000000-0005-0000-0000-000027000000}"/>
    <cellStyle name="Heading 3 2" xfId="59" xr:uid="{00000000-0005-0000-0000-000028000000}"/>
    <cellStyle name="Heading 4 2" xfId="60" xr:uid="{00000000-0005-0000-0000-000029000000}"/>
    <cellStyle name="Input 2" xfId="61" xr:uid="{00000000-0005-0000-0000-00002A000000}"/>
    <cellStyle name="Input 2 2" xfId="77" xr:uid="{00000000-0005-0000-0000-00002B000000}"/>
    <cellStyle name="Input 2 3" xfId="90" xr:uid="{00000000-0005-0000-0000-00002C000000}"/>
    <cellStyle name="Linked Cell 2" xfId="62" xr:uid="{00000000-0005-0000-0000-00002D000000}"/>
    <cellStyle name="Neutral 2" xfId="63" xr:uid="{00000000-0005-0000-0000-00002E000000}"/>
    <cellStyle name="Normal" xfId="0" builtinId="0"/>
    <cellStyle name="Normal 10" xfId="6" xr:uid="{00000000-0005-0000-0000-000030000000}"/>
    <cellStyle name="Normal 10 2" xfId="20" xr:uid="{00000000-0005-0000-0000-000031000000}"/>
    <cellStyle name="Normal 11" xfId="3" xr:uid="{00000000-0005-0000-0000-000032000000}"/>
    <cellStyle name="Normal 11 2" xfId="23" xr:uid="{00000000-0005-0000-0000-000033000000}"/>
    <cellStyle name="Normal 13" xfId="22" xr:uid="{00000000-0005-0000-0000-000034000000}"/>
    <cellStyle name="Normal 13 2" xfId="97" xr:uid="{00000000-0005-0000-0000-000035000000}"/>
    <cellStyle name="Normal 13 3" xfId="105" xr:uid="{00000000-0005-0000-0000-000036000000}"/>
    <cellStyle name="Normal 16" xfId="21" xr:uid="{00000000-0005-0000-0000-000037000000}"/>
    <cellStyle name="Normal 2" xfId="7" xr:uid="{00000000-0005-0000-0000-000038000000}"/>
    <cellStyle name="Normal 2 16" xfId="14" xr:uid="{00000000-0005-0000-0000-000039000000}"/>
    <cellStyle name="Normal 2 17" xfId="15" xr:uid="{00000000-0005-0000-0000-00003A000000}"/>
    <cellStyle name="Normal 2 18" xfId="19" xr:uid="{00000000-0005-0000-0000-00003B000000}"/>
    <cellStyle name="Normal 2 18 2" xfId="98" xr:uid="{00000000-0005-0000-0000-00003C000000}"/>
    <cellStyle name="Normal 2 18 3" xfId="104" xr:uid="{00000000-0005-0000-0000-00003D000000}"/>
    <cellStyle name="Normal 2 2" xfId="65" xr:uid="{00000000-0005-0000-0000-00003E000000}"/>
    <cellStyle name="Normal 2 2 2" xfId="82" xr:uid="{00000000-0005-0000-0000-00003F000000}"/>
    <cellStyle name="Normal 2 3" xfId="64" xr:uid="{00000000-0005-0000-0000-000040000000}"/>
    <cellStyle name="Normal 2 3 2" xfId="99" xr:uid="{00000000-0005-0000-0000-000041000000}"/>
    <cellStyle name="Normal 2 4" xfId="81" xr:uid="{00000000-0005-0000-0000-000042000000}"/>
    <cellStyle name="Normal 3" xfId="8" xr:uid="{00000000-0005-0000-0000-000043000000}"/>
    <cellStyle name="Normal 3 2" xfId="9" xr:uid="{00000000-0005-0000-0000-000044000000}"/>
    <cellStyle name="Normal 3 2 2" xfId="100" xr:uid="{00000000-0005-0000-0000-000045000000}"/>
    <cellStyle name="Normal 3 3" xfId="16" xr:uid="{00000000-0005-0000-0000-000046000000}"/>
    <cellStyle name="Normal 4" xfId="18" xr:uid="{00000000-0005-0000-0000-000047000000}"/>
    <cellStyle name="Normal 4 2" xfId="66" xr:uid="{00000000-0005-0000-0000-000048000000}"/>
    <cellStyle name="Normal 4 2 2" xfId="84" xr:uid="{00000000-0005-0000-0000-000049000000}"/>
    <cellStyle name="Normal 4 3" xfId="83" xr:uid="{00000000-0005-0000-0000-00004A000000}"/>
    <cellStyle name="Normal 4 3 2" xfId="101" xr:uid="{00000000-0005-0000-0000-00004B000000}"/>
    <cellStyle name="Normal 5" xfId="2" xr:uid="{00000000-0005-0000-0000-00004C000000}"/>
    <cellStyle name="Normal 5 2" xfId="67" xr:uid="{00000000-0005-0000-0000-00004D000000}"/>
    <cellStyle name="Normal 5 3" xfId="102" xr:uid="{00000000-0005-0000-0000-00004E000000}"/>
    <cellStyle name="Normal 6" xfId="5" xr:uid="{00000000-0005-0000-0000-00004F000000}"/>
    <cellStyle name="Normal 6 2" xfId="85" xr:uid="{00000000-0005-0000-0000-000050000000}"/>
    <cellStyle name="Normal 6 3" xfId="68" xr:uid="{00000000-0005-0000-0000-000051000000}"/>
    <cellStyle name="Normal 7" xfId="4" xr:uid="{00000000-0005-0000-0000-000052000000}"/>
    <cellStyle name="Normal 7 2" xfId="69" xr:uid="{00000000-0005-0000-0000-000053000000}"/>
    <cellStyle name="Normal 8" xfId="13" xr:uid="{00000000-0005-0000-0000-000054000000}"/>
    <cellStyle name="Normal 9" xfId="25" xr:uid="{00000000-0005-0000-0000-000055000000}"/>
    <cellStyle name="Normal 9 2" xfId="103" xr:uid="{00000000-0005-0000-0000-000056000000}"/>
    <cellStyle name="Normal_Priznto djuture" xfId="1" xr:uid="{00000000-0005-0000-0000-000057000000}"/>
    <cellStyle name="Note 2" xfId="70" xr:uid="{00000000-0005-0000-0000-000059000000}"/>
    <cellStyle name="Note 2 2" xfId="78" xr:uid="{00000000-0005-0000-0000-00005A000000}"/>
    <cellStyle name="Note 2 3" xfId="94" xr:uid="{00000000-0005-0000-0000-00005B000000}"/>
    <cellStyle name="Output 2" xfId="71" xr:uid="{00000000-0005-0000-0000-00005C000000}"/>
    <cellStyle name="Output 2 2" xfId="79" xr:uid="{00000000-0005-0000-0000-00005D000000}"/>
    <cellStyle name="Output 2 3" xfId="86" xr:uid="{00000000-0005-0000-0000-00005E000000}"/>
    <cellStyle name="Output 2 4" xfId="88" xr:uid="{00000000-0005-0000-0000-00005F000000}"/>
    <cellStyle name="Output 2 5" xfId="92" xr:uid="{00000000-0005-0000-0000-000060000000}"/>
    <cellStyle name="Percent 2" xfId="72" xr:uid="{00000000-0005-0000-0000-000061000000}"/>
    <cellStyle name="Standard 2" xfId="12" xr:uid="{00000000-0005-0000-0000-000062000000}"/>
    <cellStyle name="Standard 3" xfId="11" xr:uid="{00000000-0005-0000-0000-000063000000}"/>
    <cellStyle name="Title 2" xfId="73" xr:uid="{00000000-0005-0000-0000-000064000000}"/>
    <cellStyle name="Total 2" xfId="74" xr:uid="{00000000-0005-0000-0000-000065000000}"/>
    <cellStyle name="Total 2 2" xfId="80" xr:uid="{00000000-0005-0000-0000-000066000000}"/>
    <cellStyle name="Total 2 3" xfId="87" xr:uid="{00000000-0005-0000-0000-000067000000}"/>
    <cellStyle name="Total 2 4" xfId="89" xr:uid="{00000000-0005-0000-0000-000068000000}"/>
    <cellStyle name="Total 2 5" xfId="93" xr:uid="{00000000-0005-0000-0000-000069000000}"/>
    <cellStyle name="Warning Text 2" xfId="75" xr:uid="{00000000-0005-0000-0000-00006A000000}"/>
    <cellStyle name="Нормалан 2" xfId="17" xr:uid="{00000000-0005-0000-0000-00006B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8"/>
  <sheetViews>
    <sheetView tabSelected="1" zoomScale="80" zoomScaleNormal="80" workbookViewId="0">
      <pane xSplit="3" ySplit="4" topLeftCell="D50" activePane="bottomRight" state="frozen"/>
      <selection pane="topRight" activeCell="F1" sqref="F1"/>
      <selection pane="bottomLeft" activeCell="A2" sqref="A2"/>
      <selection pane="bottomRight" activeCell="E13" sqref="E13:E56"/>
    </sheetView>
  </sheetViews>
  <sheetFormatPr defaultRowHeight="12" outlineLevelRow="2"/>
  <cols>
    <col min="1" max="1" width="17.42578125" style="26" customWidth="1"/>
    <col min="2" max="2" width="28.85546875" style="9" customWidth="1"/>
    <col min="3" max="3" width="9.140625" style="9"/>
    <col min="4" max="5" width="20.5703125" style="9" customWidth="1"/>
    <col min="6" max="6" width="10.7109375" style="9" customWidth="1"/>
    <col min="7" max="7" width="14" style="9" customWidth="1"/>
    <col min="8" max="9" width="20.140625" style="9" customWidth="1"/>
    <col min="10" max="10" width="14.140625" style="11" bestFit="1" customWidth="1"/>
    <col min="11" max="11" width="16.42578125" style="25" customWidth="1"/>
    <col min="12" max="12" width="18.140625" style="25" customWidth="1"/>
    <col min="13" max="13" width="13.28515625" style="24" customWidth="1"/>
    <col min="14" max="15" width="16.140625" style="2" customWidth="1"/>
    <col min="16" max="16384" width="9.140625" style="2"/>
  </cols>
  <sheetData>
    <row r="1" spans="1:15" s="31" customFormat="1" ht="24" customHeight="1">
      <c r="A1" s="36" t="s">
        <v>141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32" customFormat="1" ht="24" customHeight="1">
      <c r="A2" s="37" t="s">
        <v>140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31" customFormat="1" ht="24.75" customHeight="1">
      <c r="A3" s="38" t="s">
        <v>139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36">
      <c r="A4" s="1" t="s">
        <v>93</v>
      </c>
      <c r="B4" s="1" t="s">
        <v>0</v>
      </c>
      <c r="C4" s="1" t="s">
        <v>94</v>
      </c>
      <c r="D4" s="1" t="s">
        <v>1</v>
      </c>
      <c r="E4" s="1" t="s">
        <v>143</v>
      </c>
      <c r="F4" s="1" t="s">
        <v>91</v>
      </c>
      <c r="G4" s="1" t="s">
        <v>92</v>
      </c>
      <c r="H4" s="1" t="s">
        <v>96</v>
      </c>
      <c r="I4" s="1" t="s">
        <v>2</v>
      </c>
      <c r="J4" s="1" t="s">
        <v>95</v>
      </c>
      <c r="K4" s="21" t="s">
        <v>97</v>
      </c>
      <c r="L4" s="21" t="s">
        <v>100</v>
      </c>
      <c r="M4" s="22" t="s">
        <v>98</v>
      </c>
      <c r="N4" s="1" t="s">
        <v>99</v>
      </c>
      <c r="O4" s="1" t="s">
        <v>101</v>
      </c>
    </row>
    <row r="5" spans="1:15" ht="36" outlineLevel="2">
      <c r="A5" s="27" t="s">
        <v>102</v>
      </c>
      <c r="B5" s="6" t="s">
        <v>20</v>
      </c>
      <c r="C5" s="3">
        <v>1</v>
      </c>
      <c r="D5" s="6" t="s">
        <v>21</v>
      </c>
      <c r="E5" s="39" t="s">
        <v>144</v>
      </c>
      <c r="F5" s="6" t="s">
        <v>4</v>
      </c>
      <c r="G5" s="6">
        <v>960</v>
      </c>
      <c r="H5" s="6" t="s">
        <v>110</v>
      </c>
      <c r="I5" s="6" t="s">
        <v>106</v>
      </c>
      <c r="J5" s="8"/>
      <c r="K5" s="4">
        <v>151576</v>
      </c>
      <c r="L5" s="4">
        <f t="shared" ref="L5:L56" si="0">J5*K5</f>
        <v>0</v>
      </c>
      <c r="M5" s="23">
        <v>0.2</v>
      </c>
      <c r="N5" s="4">
        <f t="shared" ref="N5:N56" si="1">L5*M5</f>
        <v>0</v>
      </c>
      <c r="O5" s="4">
        <f t="shared" ref="O5:O56" si="2">L5+N5</f>
        <v>0</v>
      </c>
    </row>
    <row r="6" spans="1:15" ht="36" outlineLevel="2">
      <c r="A6" s="27" t="s">
        <v>102</v>
      </c>
      <c r="B6" s="6" t="s">
        <v>20</v>
      </c>
      <c r="C6" s="3">
        <v>2</v>
      </c>
      <c r="D6" s="6" t="s">
        <v>22</v>
      </c>
      <c r="E6" s="39" t="s">
        <v>145</v>
      </c>
      <c r="F6" s="6" t="s">
        <v>4</v>
      </c>
      <c r="G6" s="6">
        <v>96</v>
      </c>
      <c r="H6" s="6" t="s">
        <v>111</v>
      </c>
      <c r="I6" s="6" t="s">
        <v>106</v>
      </c>
      <c r="J6" s="8"/>
      <c r="K6" s="4">
        <v>72182</v>
      </c>
      <c r="L6" s="4">
        <f t="shared" si="0"/>
        <v>0</v>
      </c>
      <c r="M6" s="23">
        <v>0.2</v>
      </c>
      <c r="N6" s="4">
        <f t="shared" si="1"/>
        <v>0</v>
      </c>
      <c r="O6" s="4">
        <f t="shared" si="2"/>
        <v>0</v>
      </c>
    </row>
    <row r="7" spans="1:15" ht="36" outlineLevel="2">
      <c r="A7" s="27" t="s">
        <v>102</v>
      </c>
      <c r="B7" s="6" t="s">
        <v>20</v>
      </c>
      <c r="C7" s="3">
        <v>3</v>
      </c>
      <c r="D7" s="6" t="s">
        <v>23</v>
      </c>
      <c r="E7" s="39" t="s">
        <v>146</v>
      </c>
      <c r="F7" s="6" t="s">
        <v>4</v>
      </c>
      <c r="G7" s="6">
        <v>96</v>
      </c>
      <c r="H7" s="6" t="s">
        <v>112</v>
      </c>
      <c r="I7" s="6" t="s">
        <v>106</v>
      </c>
      <c r="J7" s="8"/>
      <c r="K7" s="4">
        <v>36720</v>
      </c>
      <c r="L7" s="4">
        <f t="shared" si="0"/>
        <v>0</v>
      </c>
      <c r="M7" s="23">
        <v>0.2</v>
      </c>
      <c r="N7" s="4">
        <f t="shared" si="1"/>
        <v>0</v>
      </c>
      <c r="O7" s="4">
        <f t="shared" si="2"/>
        <v>0</v>
      </c>
    </row>
    <row r="8" spans="1:15" ht="36" outlineLevel="2">
      <c r="A8" s="27" t="s">
        <v>102</v>
      </c>
      <c r="B8" s="6" t="s">
        <v>20</v>
      </c>
      <c r="C8" s="3">
        <v>4</v>
      </c>
      <c r="D8" s="6" t="s">
        <v>24</v>
      </c>
      <c r="E8" s="39" t="s">
        <v>147</v>
      </c>
      <c r="F8" s="6" t="s">
        <v>4</v>
      </c>
      <c r="G8" s="6">
        <v>1000</v>
      </c>
      <c r="H8" s="6" t="s">
        <v>113</v>
      </c>
      <c r="I8" s="6" t="s">
        <v>107</v>
      </c>
      <c r="J8" s="8"/>
      <c r="K8" s="4">
        <v>46750</v>
      </c>
      <c r="L8" s="4">
        <f t="shared" si="0"/>
        <v>0</v>
      </c>
      <c r="M8" s="23">
        <v>0.2</v>
      </c>
      <c r="N8" s="4">
        <f t="shared" si="1"/>
        <v>0</v>
      </c>
      <c r="O8" s="4">
        <f t="shared" si="2"/>
        <v>0</v>
      </c>
    </row>
    <row r="9" spans="1:15" customFormat="1" ht="60" outlineLevel="2">
      <c r="A9" s="27" t="s">
        <v>102</v>
      </c>
      <c r="B9" s="6" t="s">
        <v>20</v>
      </c>
      <c r="C9" s="3">
        <v>5</v>
      </c>
      <c r="D9" s="6" t="s">
        <v>25</v>
      </c>
      <c r="E9" s="39" t="s">
        <v>148</v>
      </c>
      <c r="F9" s="6" t="s">
        <v>4</v>
      </c>
      <c r="G9" s="6">
        <v>960</v>
      </c>
      <c r="H9" s="6" t="s">
        <v>108</v>
      </c>
      <c r="I9" s="6" t="s">
        <v>106</v>
      </c>
      <c r="J9" s="8"/>
      <c r="K9" s="4">
        <v>119000</v>
      </c>
      <c r="L9" s="4">
        <f t="shared" si="0"/>
        <v>0</v>
      </c>
      <c r="M9" s="23">
        <v>0.2</v>
      </c>
      <c r="N9" s="4">
        <f t="shared" si="1"/>
        <v>0</v>
      </c>
      <c r="O9" s="4">
        <f t="shared" si="2"/>
        <v>0</v>
      </c>
    </row>
    <row r="10" spans="1:15" customFormat="1" ht="36" outlineLevel="2">
      <c r="A10" s="27" t="s">
        <v>102</v>
      </c>
      <c r="B10" s="6" t="s">
        <v>20</v>
      </c>
      <c r="C10" s="3">
        <v>6</v>
      </c>
      <c r="D10" s="6" t="s">
        <v>26</v>
      </c>
      <c r="E10" s="39" t="s">
        <v>149</v>
      </c>
      <c r="F10" s="6" t="s">
        <v>4</v>
      </c>
      <c r="G10" s="6">
        <v>10</v>
      </c>
      <c r="H10" s="6" t="s">
        <v>109</v>
      </c>
      <c r="I10" s="6" t="s">
        <v>106</v>
      </c>
      <c r="J10" s="8"/>
      <c r="K10" s="4">
        <v>3300</v>
      </c>
      <c r="L10" s="4">
        <f t="shared" si="0"/>
        <v>0</v>
      </c>
      <c r="M10" s="23">
        <v>0.2</v>
      </c>
      <c r="N10" s="4">
        <f t="shared" si="1"/>
        <v>0</v>
      </c>
      <c r="O10" s="4">
        <f t="shared" si="2"/>
        <v>0</v>
      </c>
    </row>
    <row r="11" spans="1:15" customFormat="1" ht="36.75" outlineLevel="2" thickBot="1">
      <c r="A11" s="27" t="s">
        <v>102</v>
      </c>
      <c r="B11" s="6" t="s">
        <v>20</v>
      </c>
      <c r="C11" s="3">
        <v>7</v>
      </c>
      <c r="D11" s="6" t="s">
        <v>27</v>
      </c>
      <c r="E11" s="39" t="s">
        <v>150</v>
      </c>
      <c r="F11" s="6" t="s">
        <v>4</v>
      </c>
      <c r="G11" s="6">
        <v>960</v>
      </c>
      <c r="H11" s="6" t="s">
        <v>117</v>
      </c>
      <c r="I11" s="6" t="s">
        <v>106</v>
      </c>
      <c r="J11" s="8"/>
      <c r="K11" s="4">
        <v>206584</v>
      </c>
      <c r="L11" s="4">
        <f t="shared" si="0"/>
        <v>0</v>
      </c>
      <c r="M11" s="23">
        <v>0.2</v>
      </c>
      <c r="N11" s="4">
        <f t="shared" si="1"/>
        <v>0</v>
      </c>
      <c r="O11" s="4">
        <f t="shared" si="2"/>
        <v>0</v>
      </c>
    </row>
    <row r="12" spans="1:15" customFormat="1" ht="15.75" thickBot="1">
      <c r="A12" s="33" t="s">
        <v>104</v>
      </c>
      <c r="B12" s="34"/>
      <c r="C12" s="34"/>
      <c r="D12" s="34"/>
      <c r="E12" s="34"/>
      <c r="F12" s="34"/>
      <c r="G12" s="34"/>
      <c r="H12" s="34"/>
      <c r="I12" s="34"/>
      <c r="J12" s="34"/>
      <c r="K12" s="35"/>
      <c r="L12" s="28">
        <f>SUBTOTAL(9,L5:L11)</f>
        <v>0</v>
      </c>
      <c r="M12" s="29"/>
      <c r="N12" s="30">
        <f>SUBTOTAL(9,N5:N11)</f>
        <v>0</v>
      </c>
      <c r="O12" s="30">
        <f>SUBTOTAL(9,O5:O11)</f>
        <v>0</v>
      </c>
    </row>
    <row r="13" spans="1:15" ht="36" outlineLevel="2">
      <c r="A13" s="27" t="s">
        <v>103</v>
      </c>
      <c r="B13" s="6" t="s">
        <v>29</v>
      </c>
      <c r="C13" s="3">
        <v>1</v>
      </c>
      <c r="D13" s="6" t="s">
        <v>30</v>
      </c>
      <c r="E13" s="39" t="s">
        <v>151</v>
      </c>
      <c r="F13" s="6" t="s">
        <v>4</v>
      </c>
      <c r="G13" s="6">
        <v>16</v>
      </c>
      <c r="H13" s="6" t="s">
        <v>118</v>
      </c>
      <c r="I13" s="6" t="s">
        <v>116</v>
      </c>
      <c r="J13" s="8"/>
      <c r="K13" s="4">
        <v>18320</v>
      </c>
      <c r="L13" s="4">
        <f t="shared" si="0"/>
        <v>0</v>
      </c>
      <c r="M13" s="23">
        <v>0.2</v>
      </c>
      <c r="N13" s="4">
        <f t="shared" si="1"/>
        <v>0</v>
      </c>
      <c r="O13" s="4">
        <f t="shared" si="2"/>
        <v>0</v>
      </c>
    </row>
    <row r="14" spans="1:15" ht="36" outlineLevel="2">
      <c r="A14" s="27" t="s">
        <v>103</v>
      </c>
      <c r="B14" s="6" t="s">
        <v>29</v>
      </c>
      <c r="C14" s="3">
        <v>2</v>
      </c>
      <c r="D14" s="6" t="s">
        <v>31</v>
      </c>
      <c r="E14" s="39" t="s">
        <v>152</v>
      </c>
      <c r="F14" s="6" t="s">
        <v>4</v>
      </c>
      <c r="G14" s="6">
        <v>16</v>
      </c>
      <c r="H14" s="6" t="s">
        <v>119</v>
      </c>
      <c r="I14" s="6" t="s">
        <v>116</v>
      </c>
      <c r="J14" s="8"/>
      <c r="K14" s="4">
        <v>18528</v>
      </c>
      <c r="L14" s="4">
        <f t="shared" si="0"/>
        <v>0</v>
      </c>
      <c r="M14" s="23">
        <v>0.2</v>
      </c>
      <c r="N14" s="4">
        <f t="shared" si="1"/>
        <v>0</v>
      </c>
      <c r="O14" s="4">
        <f t="shared" si="2"/>
        <v>0</v>
      </c>
    </row>
    <row r="15" spans="1:15" ht="36" outlineLevel="2">
      <c r="A15" s="27" t="s">
        <v>103</v>
      </c>
      <c r="B15" s="6" t="s">
        <v>29</v>
      </c>
      <c r="C15" s="3">
        <v>3</v>
      </c>
      <c r="D15" s="6" t="s">
        <v>32</v>
      </c>
      <c r="E15" s="39" t="s">
        <v>153</v>
      </c>
      <c r="F15" s="6" t="s">
        <v>4</v>
      </c>
      <c r="G15" s="6">
        <v>10</v>
      </c>
      <c r="H15" s="6" t="s">
        <v>120</v>
      </c>
      <c r="I15" s="6" t="s">
        <v>116</v>
      </c>
      <c r="J15" s="8"/>
      <c r="K15" s="4">
        <v>13680</v>
      </c>
      <c r="L15" s="4">
        <f t="shared" si="0"/>
        <v>0</v>
      </c>
      <c r="M15" s="23">
        <v>0.2</v>
      </c>
      <c r="N15" s="4">
        <f t="shared" si="1"/>
        <v>0</v>
      </c>
      <c r="O15" s="4">
        <f t="shared" si="2"/>
        <v>0</v>
      </c>
    </row>
    <row r="16" spans="1:15" ht="36" outlineLevel="2">
      <c r="A16" s="27" t="s">
        <v>103</v>
      </c>
      <c r="B16" s="6" t="s">
        <v>29</v>
      </c>
      <c r="C16" s="3">
        <v>4</v>
      </c>
      <c r="D16" s="6" t="s">
        <v>33</v>
      </c>
      <c r="E16" s="39" t="s">
        <v>154</v>
      </c>
      <c r="F16" s="6" t="s">
        <v>4</v>
      </c>
      <c r="G16" s="6">
        <v>16</v>
      </c>
      <c r="H16" s="6" t="s">
        <v>121</v>
      </c>
      <c r="I16" s="6" t="s">
        <v>116</v>
      </c>
      <c r="J16" s="8"/>
      <c r="K16" s="4">
        <v>4640</v>
      </c>
      <c r="L16" s="4">
        <f t="shared" si="0"/>
        <v>0</v>
      </c>
      <c r="M16" s="23">
        <v>0.2</v>
      </c>
      <c r="N16" s="4">
        <f t="shared" si="1"/>
        <v>0</v>
      </c>
      <c r="O16" s="4">
        <f t="shared" si="2"/>
        <v>0</v>
      </c>
    </row>
    <row r="17" spans="1:15" ht="36" outlineLevel="2">
      <c r="A17" s="27" t="s">
        <v>103</v>
      </c>
      <c r="B17" s="6" t="s">
        <v>29</v>
      </c>
      <c r="C17" s="3">
        <v>5</v>
      </c>
      <c r="D17" s="6" t="s">
        <v>34</v>
      </c>
      <c r="E17" s="39" t="s">
        <v>155</v>
      </c>
      <c r="F17" s="6" t="s">
        <v>4</v>
      </c>
      <c r="G17" s="6">
        <v>10</v>
      </c>
      <c r="H17" s="6" t="s">
        <v>122</v>
      </c>
      <c r="I17" s="6" t="s">
        <v>116</v>
      </c>
      <c r="J17" s="8"/>
      <c r="K17" s="4">
        <v>17940</v>
      </c>
      <c r="L17" s="4">
        <f t="shared" si="0"/>
        <v>0</v>
      </c>
      <c r="M17" s="23">
        <v>0.2</v>
      </c>
      <c r="N17" s="4">
        <f t="shared" si="1"/>
        <v>0</v>
      </c>
      <c r="O17" s="4">
        <f t="shared" si="2"/>
        <v>0</v>
      </c>
    </row>
    <row r="18" spans="1:15" ht="36" outlineLevel="2">
      <c r="A18" s="27" t="s">
        <v>103</v>
      </c>
      <c r="B18" s="6" t="s">
        <v>29</v>
      </c>
      <c r="C18" s="3">
        <v>6</v>
      </c>
      <c r="D18" s="6" t="s">
        <v>35</v>
      </c>
      <c r="E18" s="39" t="s">
        <v>156</v>
      </c>
      <c r="F18" s="6" t="s">
        <v>4</v>
      </c>
      <c r="G18" s="6">
        <v>10</v>
      </c>
      <c r="H18" s="6" t="s">
        <v>123</v>
      </c>
      <c r="I18" s="6" t="s">
        <v>116</v>
      </c>
      <c r="J18" s="8"/>
      <c r="K18" s="4">
        <v>19000</v>
      </c>
      <c r="L18" s="4">
        <f t="shared" si="0"/>
        <v>0</v>
      </c>
      <c r="M18" s="23">
        <v>0.2</v>
      </c>
      <c r="N18" s="4">
        <f t="shared" si="1"/>
        <v>0</v>
      </c>
      <c r="O18" s="4">
        <f t="shared" si="2"/>
        <v>0</v>
      </c>
    </row>
    <row r="19" spans="1:15" customFormat="1" ht="36" outlineLevel="2">
      <c r="A19" s="27" t="s">
        <v>103</v>
      </c>
      <c r="B19" s="6" t="s">
        <v>29</v>
      </c>
      <c r="C19" s="3">
        <v>7</v>
      </c>
      <c r="D19" s="6" t="s">
        <v>36</v>
      </c>
      <c r="E19" s="39" t="s">
        <v>157</v>
      </c>
      <c r="F19" s="6" t="s">
        <v>4</v>
      </c>
      <c r="G19" s="6">
        <v>10</v>
      </c>
      <c r="H19" s="6" t="s">
        <v>124</v>
      </c>
      <c r="I19" s="6" t="s">
        <v>116</v>
      </c>
      <c r="J19" s="8"/>
      <c r="K19" s="4">
        <v>22000</v>
      </c>
      <c r="L19" s="4">
        <f t="shared" si="0"/>
        <v>0</v>
      </c>
      <c r="M19" s="23">
        <v>0.2</v>
      </c>
      <c r="N19" s="4">
        <f t="shared" si="1"/>
        <v>0</v>
      </c>
      <c r="O19" s="4">
        <f t="shared" si="2"/>
        <v>0</v>
      </c>
    </row>
    <row r="20" spans="1:15" ht="36" outlineLevel="2">
      <c r="A20" s="27" t="s">
        <v>103</v>
      </c>
      <c r="B20" s="6" t="s">
        <v>29</v>
      </c>
      <c r="C20" s="3">
        <v>8</v>
      </c>
      <c r="D20" s="6" t="s">
        <v>37</v>
      </c>
      <c r="E20" s="39" t="s">
        <v>158</v>
      </c>
      <c r="F20" s="6" t="s">
        <v>4</v>
      </c>
      <c r="G20" s="6">
        <v>16</v>
      </c>
      <c r="H20" s="6" t="s">
        <v>125</v>
      </c>
      <c r="I20" s="6" t="s">
        <v>116</v>
      </c>
      <c r="J20" s="8"/>
      <c r="K20" s="4">
        <v>5600</v>
      </c>
      <c r="L20" s="4">
        <f t="shared" si="0"/>
        <v>0</v>
      </c>
      <c r="M20" s="23">
        <v>0.2</v>
      </c>
      <c r="N20" s="4">
        <f t="shared" si="1"/>
        <v>0</v>
      </c>
      <c r="O20" s="4">
        <f t="shared" si="2"/>
        <v>0</v>
      </c>
    </row>
    <row r="21" spans="1:15" ht="36" outlineLevel="2">
      <c r="A21" s="27" t="s">
        <v>103</v>
      </c>
      <c r="B21" s="6" t="s">
        <v>29</v>
      </c>
      <c r="C21" s="3">
        <v>9</v>
      </c>
      <c r="D21" s="6" t="s">
        <v>38</v>
      </c>
      <c r="E21" s="39" t="s">
        <v>159</v>
      </c>
      <c r="F21" s="6" t="s">
        <v>4</v>
      </c>
      <c r="G21" s="6">
        <v>1</v>
      </c>
      <c r="H21" s="6" t="s">
        <v>126</v>
      </c>
      <c r="I21" s="6" t="s">
        <v>116</v>
      </c>
      <c r="J21" s="8"/>
      <c r="K21" s="4">
        <v>28000</v>
      </c>
      <c r="L21" s="4">
        <f t="shared" si="0"/>
        <v>0</v>
      </c>
      <c r="M21" s="23">
        <v>0.2</v>
      </c>
      <c r="N21" s="4">
        <f t="shared" si="1"/>
        <v>0</v>
      </c>
      <c r="O21" s="4">
        <f t="shared" si="2"/>
        <v>0</v>
      </c>
    </row>
    <row r="22" spans="1:15" ht="36" outlineLevel="2">
      <c r="A22" s="27" t="s">
        <v>103</v>
      </c>
      <c r="B22" s="6" t="s">
        <v>29</v>
      </c>
      <c r="C22" s="3">
        <v>10</v>
      </c>
      <c r="D22" s="6" t="s">
        <v>39</v>
      </c>
      <c r="E22" s="39" t="s">
        <v>160</v>
      </c>
      <c r="F22" s="6" t="s">
        <v>4</v>
      </c>
      <c r="G22" s="6">
        <v>1</v>
      </c>
      <c r="H22" s="6" t="s">
        <v>127</v>
      </c>
      <c r="I22" s="6" t="s">
        <v>116</v>
      </c>
      <c r="J22" s="8"/>
      <c r="K22" s="4">
        <v>6190</v>
      </c>
      <c r="L22" s="4">
        <f t="shared" si="0"/>
        <v>0</v>
      </c>
      <c r="M22" s="23">
        <v>0.2</v>
      </c>
      <c r="N22" s="4">
        <f t="shared" si="1"/>
        <v>0</v>
      </c>
      <c r="O22" s="4">
        <f t="shared" si="2"/>
        <v>0</v>
      </c>
    </row>
    <row r="23" spans="1:15" ht="36" outlineLevel="2">
      <c r="A23" s="27" t="s">
        <v>103</v>
      </c>
      <c r="B23" s="6" t="s">
        <v>29</v>
      </c>
      <c r="C23" s="3">
        <v>11</v>
      </c>
      <c r="D23" s="6" t="s">
        <v>40</v>
      </c>
      <c r="E23" s="39" t="s">
        <v>161</v>
      </c>
      <c r="F23" s="6" t="s">
        <v>4</v>
      </c>
      <c r="G23" s="6">
        <v>1</v>
      </c>
      <c r="H23" s="6" t="s">
        <v>128</v>
      </c>
      <c r="I23" s="6" t="s">
        <v>116</v>
      </c>
      <c r="J23" s="8"/>
      <c r="K23" s="4">
        <v>17000</v>
      </c>
      <c r="L23" s="4">
        <f t="shared" si="0"/>
        <v>0</v>
      </c>
      <c r="M23" s="23">
        <v>0.2</v>
      </c>
      <c r="N23" s="4">
        <f t="shared" si="1"/>
        <v>0</v>
      </c>
      <c r="O23" s="4">
        <f t="shared" si="2"/>
        <v>0</v>
      </c>
    </row>
    <row r="24" spans="1:15" ht="36" outlineLevel="2">
      <c r="A24" s="27" t="s">
        <v>103</v>
      </c>
      <c r="B24" s="6" t="s">
        <v>29</v>
      </c>
      <c r="C24" s="3">
        <v>12</v>
      </c>
      <c r="D24" s="6" t="s">
        <v>41</v>
      </c>
      <c r="E24" s="39" t="s">
        <v>162</v>
      </c>
      <c r="F24" s="6" t="s">
        <v>4</v>
      </c>
      <c r="G24" s="6">
        <v>1</v>
      </c>
      <c r="H24" s="6" t="s">
        <v>129</v>
      </c>
      <c r="I24" s="6" t="s">
        <v>116</v>
      </c>
      <c r="J24" s="8"/>
      <c r="K24" s="4">
        <v>29900</v>
      </c>
      <c r="L24" s="4">
        <f t="shared" si="0"/>
        <v>0</v>
      </c>
      <c r="M24" s="23">
        <v>0.2</v>
      </c>
      <c r="N24" s="4">
        <f t="shared" si="1"/>
        <v>0</v>
      </c>
      <c r="O24" s="4">
        <f t="shared" si="2"/>
        <v>0</v>
      </c>
    </row>
    <row r="25" spans="1:15" ht="36" outlineLevel="2">
      <c r="A25" s="27" t="s">
        <v>103</v>
      </c>
      <c r="B25" s="6" t="s">
        <v>29</v>
      </c>
      <c r="C25" s="3">
        <v>13</v>
      </c>
      <c r="D25" s="6" t="s">
        <v>42</v>
      </c>
      <c r="E25" s="39" t="s">
        <v>163</v>
      </c>
      <c r="F25" s="6" t="s">
        <v>4</v>
      </c>
      <c r="G25" s="6">
        <v>1</v>
      </c>
      <c r="H25" s="6" t="s">
        <v>130</v>
      </c>
      <c r="I25" s="6" t="s">
        <v>116</v>
      </c>
      <c r="J25" s="8"/>
      <c r="K25" s="4">
        <v>12480</v>
      </c>
      <c r="L25" s="4">
        <f t="shared" si="0"/>
        <v>0</v>
      </c>
      <c r="M25" s="23">
        <v>0.2</v>
      </c>
      <c r="N25" s="4">
        <f t="shared" si="1"/>
        <v>0</v>
      </c>
      <c r="O25" s="4">
        <f t="shared" si="2"/>
        <v>0</v>
      </c>
    </row>
    <row r="26" spans="1:15" ht="36" outlineLevel="2">
      <c r="A26" s="27" t="s">
        <v>103</v>
      </c>
      <c r="B26" s="6" t="s">
        <v>29</v>
      </c>
      <c r="C26" s="3">
        <v>14</v>
      </c>
      <c r="D26" s="6" t="s">
        <v>43</v>
      </c>
      <c r="E26" s="39" t="s">
        <v>164</v>
      </c>
      <c r="F26" s="6" t="s">
        <v>4</v>
      </c>
      <c r="G26" s="6">
        <v>1</v>
      </c>
      <c r="H26" s="6" t="s">
        <v>131</v>
      </c>
      <c r="I26" s="6" t="s">
        <v>116</v>
      </c>
      <c r="J26" s="8"/>
      <c r="K26" s="4">
        <v>17550</v>
      </c>
      <c r="L26" s="4">
        <f t="shared" si="0"/>
        <v>0</v>
      </c>
      <c r="M26" s="23">
        <v>0.2</v>
      </c>
      <c r="N26" s="4">
        <f t="shared" si="1"/>
        <v>0</v>
      </c>
      <c r="O26" s="4">
        <f t="shared" si="2"/>
        <v>0</v>
      </c>
    </row>
    <row r="27" spans="1:15" customFormat="1" ht="36" outlineLevel="2">
      <c r="A27" s="27" t="s">
        <v>103</v>
      </c>
      <c r="B27" s="6" t="s">
        <v>29</v>
      </c>
      <c r="C27" s="3">
        <v>15</v>
      </c>
      <c r="D27" s="6" t="s">
        <v>44</v>
      </c>
      <c r="E27" s="39" t="s">
        <v>165</v>
      </c>
      <c r="F27" s="6" t="s">
        <v>4</v>
      </c>
      <c r="G27" s="6">
        <v>1</v>
      </c>
      <c r="H27" s="6" t="s">
        <v>132</v>
      </c>
      <c r="I27" s="6" t="s">
        <v>116</v>
      </c>
      <c r="J27" s="8"/>
      <c r="K27" s="4">
        <v>16056.61</v>
      </c>
      <c r="L27" s="4">
        <f t="shared" si="0"/>
        <v>0</v>
      </c>
      <c r="M27" s="23">
        <v>0.2</v>
      </c>
      <c r="N27" s="4">
        <f t="shared" si="1"/>
        <v>0</v>
      </c>
      <c r="O27" s="4">
        <f t="shared" si="2"/>
        <v>0</v>
      </c>
    </row>
    <row r="28" spans="1:15" customFormat="1" ht="36" outlineLevel="2">
      <c r="A28" s="27" t="s">
        <v>103</v>
      </c>
      <c r="B28" s="6" t="s">
        <v>29</v>
      </c>
      <c r="C28" s="3">
        <v>16</v>
      </c>
      <c r="D28" s="6" t="s">
        <v>45</v>
      </c>
      <c r="E28" s="39" t="s">
        <v>166</v>
      </c>
      <c r="F28" s="6" t="s">
        <v>4</v>
      </c>
      <c r="G28" s="6">
        <v>16</v>
      </c>
      <c r="H28" s="6" t="s">
        <v>133</v>
      </c>
      <c r="I28" s="6" t="s">
        <v>116</v>
      </c>
      <c r="J28" s="8"/>
      <c r="K28" s="4">
        <v>16056.61</v>
      </c>
      <c r="L28" s="4">
        <f t="shared" si="0"/>
        <v>0</v>
      </c>
      <c r="M28" s="23">
        <v>0.2</v>
      </c>
      <c r="N28" s="4">
        <f t="shared" si="1"/>
        <v>0</v>
      </c>
      <c r="O28" s="4">
        <f t="shared" si="2"/>
        <v>0</v>
      </c>
    </row>
    <row r="29" spans="1:15" ht="36" outlineLevel="2">
      <c r="A29" s="27" t="s">
        <v>103</v>
      </c>
      <c r="B29" s="6" t="s">
        <v>29</v>
      </c>
      <c r="C29" s="3">
        <v>17</v>
      </c>
      <c r="D29" s="6" t="s">
        <v>46</v>
      </c>
      <c r="E29" s="39" t="s">
        <v>167</v>
      </c>
      <c r="F29" s="6" t="s">
        <v>4</v>
      </c>
      <c r="G29" s="6">
        <v>16</v>
      </c>
      <c r="H29" s="6" t="s">
        <v>134</v>
      </c>
      <c r="I29" s="6" t="s">
        <v>116</v>
      </c>
      <c r="J29" s="8"/>
      <c r="K29" s="4">
        <v>19524.39</v>
      </c>
      <c r="L29" s="4">
        <f t="shared" si="0"/>
        <v>0</v>
      </c>
      <c r="M29" s="23">
        <v>0.2</v>
      </c>
      <c r="N29" s="4">
        <f t="shared" si="1"/>
        <v>0</v>
      </c>
      <c r="O29" s="4">
        <f t="shared" si="2"/>
        <v>0</v>
      </c>
    </row>
    <row r="30" spans="1:15" ht="36" outlineLevel="2">
      <c r="A30" s="27" t="s">
        <v>103</v>
      </c>
      <c r="B30" s="6" t="s">
        <v>29</v>
      </c>
      <c r="C30" s="3">
        <v>18</v>
      </c>
      <c r="D30" s="6" t="s">
        <v>47</v>
      </c>
      <c r="E30" s="39" t="s">
        <v>168</v>
      </c>
      <c r="F30" s="6" t="s">
        <v>4</v>
      </c>
      <c r="G30" s="6">
        <v>16</v>
      </c>
      <c r="H30" s="6" t="s">
        <v>135</v>
      </c>
      <c r="I30" s="6" t="s">
        <v>116</v>
      </c>
      <c r="J30" s="8"/>
      <c r="K30" s="4">
        <v>14414.41</v>
      </c>
      <c r="L30" s="4">
        <f t="shared" si="0"/>
        <v>0</v>
      </c>
      <c r="M30" s="23">
        <v>0.2</v>
      </c>
      <c r="N30" s="4">
        <f t="shared" si="1"/>
        <v>0</v>
      </c>
      <c r="O30" s="4">
        <f t="shared" si="2"/>
        <v>0</v>
      </c>
    </row>
    <row r="31" spans="1:15" ht="36" outlineLevel="2">
      <c r="A31" s="27" t="s">
        <v>103</v>
      </c>
      <c r="B31" s="6" t="s">
        <v>29</v>
      </c>
      <c r="C31" s="3">
        <v>19</v>
      </c>
      <c r="D31" s="6" t="s">
        <v>48</v>
      </c>
      <c r="E31" s="39" t="s">
        <v>169</v>
      </c>
      <c r="F31" s="6" t="s">
        <v>4</v>
      </c>
      <c r="G31" s="6">
        <v>10</v>
      </c>
      <c r="H31" s="6" t="s">
        <v>136</v>
      </c>
      <c r="I31" s="6" t="s">
        <v>116</v>
      </c>
      <c r="J31" s="8"/>
      <c r="K31" s="4">
        <v>13189.61</v>
      </c>
      <c r="L31" s="4">
        <f t="shared" si="0"/>
        <v>0</v>
      </c>
      <c r="M31" s="23">
        <v>0.2</v>
      </c>
      <c r="N31" s="4">
        <f t="shared" si="1"/>
        <v>0</v>
      </c>
      <c r="O31" s="4">
        <f t="shared" si="2"/>
        <v>0</v>
      </c>
    </row>
    <row r="32" spans="1:15" customFormat="1" ht="36" outlineLevel="2">
      <c r="A32" s="27" t="s">
        <v>103</v>
      </c>
      <c r="B32" s="6" t="s">
        <v>29</v>
      </c>
      <c r="C32" s="3">
        <v>20</v>
      </c>
      <c r="D32" s="6" t="s">
        <v>49</v>
      </c>
      <c r="E32" s="39" t="s">
        <v>170</v>
      </c>
      <c r="F32" s="6" t="s">
        <v>4</v>
      </c>
      <c r="G32" s="6">
        <v>16</v>
      </c>
      <c r="H32" s="6" t="s">
        <v>137</v>
      </c>
      <c r="I32" s="6" t="s">
        <v>116</v>
      </c>
      <c r="J32" s="8"/>
      <c r="K32" s="4">
        <v>14414.41</v>
      </c>
      <c r="L32" s="4">
        <f t="shared" si="0"/>
        <v>0</v>
      </c>
      <c r="M32" s="23">
        <v>0.2</v>
      </c>
      <c r="N32" s="4">
        <f t="shared" si="1"/>
        <v>0</v>
      </c>
      <c r="O32" s="4">
        <f t="shared" si="2"/>
        <v>0</v>
      </c>
    </row>
    <row r="33" spans="1:15" ht="36" outlineLevel="2">
      <c r="A33" s="27" t="s">
        <v>103</v>
      </c>
      <c r="B33" s="6" t="s">
        <v>29</v>
      </c>
      <c r="C33" s="3">
        <v>21</v>
      </c>
      <c r="D33" s="6" t="s">
        <v>50</v>
      </c>
      <c r="E33" s="39" t="s">
        <v>171</v>
      </c>
      <c r="F33" s="6" t="s">
        <v>4</v>
      </c>
      <c r="G33" s="6">
        <v>1</v>
      </c>
      <c r="H33" s="6" t="s">
        <v>138</v>
      </c>
      <c r="I33" s="6" t="s">
        <v>116</v>
      </c>
      <c r="J33" s="8"/>
      <c r="K33" s="4">
        <v>18564</v>
      </c>
      <c r="L33" s="4">
        <f t="shared" si="0"/>
        <v>0</v>
      </c>
      <c r="M33" s="23">
        <v>0.2</v>
      </c>
      <c r="N33" s="4">
        <f t="shared" si="1"/>
        <v>0</v>
      </c>
      <c r="O33" s="4">
        <f t="shared" si="2"/>
        <v>0</v>
      </c>
    </row>
    <row r="34" spans="1:15" customFormat="1" ht="36" outlineLevel="2">
      <c r="A34" s="27" t="s">
        <v>103</v>
      </c>
      <c r="B34" s="6" t="s">
        <v>29</v>
      </c>
      <c r="C34" s="3">
        <v>22</v>
      </c>
      <c r="D34" s="6" t="s">
        <v>51</v>
      </c>
      <c r="E34" s="39" t="s">
        <v>172</v>
      </c>
      <c r="F34" s="6" t="s">
        <v>4</v>
      </c>
      <c r="G34" s="6">
        <v>48</v>
      </c>
      <c r="H34" s="6" t="s">
        <v>51</v>
      </c>
      <c r="I34" s="6" t="s">
        <v>116</v>
      </c>
      <c r="J34" s="8"/>
      <c r="K34" s="4">
        <v>33250</v>
      </c>
      <c r="L34" s="4">
        <f t="shared" si="0"/>
        <v>0</v>
      </c>
      <c r="M34" s="23">
        <v>0.2</v>
      </c>
      <c r="N34" s="4">
        <f t="shared" si="1"/>
        <v>0</v>
      </c>
      <c r="O34" s="4">
        <f t="shared" si="2"/>
        <v>0</v>
      </c>
    </row>
    <row r="35" spans="1:15" customFormat="1" ht="36" outlineLevel="2">
      <c r="A35" s="27" t="s">
        <v>103</v>
      </c>
      <c r="B35" s="6" t="s">
        <v>29</v>
      </c>
      <c r="C35" s="3">
        <v>23</v>
      </c>
      <c r="D35" s="6" t="s">
        <v>52</v>
      </c>
      <c r="E35" s="39" t="s">
        <v>173</v>
      </c>
      <c r="F35" s="6" t="s">
        <v>4</v>
      </c>
      <c r="G35" s="6">
        <v>1</v>
      </c>
      <c r="H35" s="6" t="s">
        <v>52</v>
      </c>
      <c r="I35" s="6" t="s">
        <v>116</v>
      </c>
      <c r="J35" s="8"/>
      <c r="K35" s="4">
        <v>33250</v>
      </c>
      <c r="L35" s="4">
        <f t="shared" si="0"/>
        <v>0</v>
      </c>
      <c r="M35" s="23">
        <v>0.2</v>
      </c>
      <c r="N35" s="4">
        <f t="shared" si="1"/>
        <v>0</v>
      </c>
      <c r="O35" s="4">
        <f t="shared" si="2"/>
        <v>0</v>
      </c>
    </row>
    <row r="36" spans="1:15" customFormat="1" ht="36" outlineLevel="2">
      <c r="A36" s="27" t="s">
        <v>103</v>
      </c>
      <c r="B36" s="6" t="s">
        <v>29</v>
      </c>
      <c r="C36" s="3">
        <v>24</v>
      </c>
      <c r="D36" s="6" t="s">
        <v>53</v>
      </c>
      <c r="E36" s="39" t="s">
        <v>174</v>
      </c>
      <c r="F36" s="6" t="s">
        <v>4</v>
      </c>
      <c r="G36" s="6">
        <v>3</v>
      </c>
      <c r="H36" s="6" t="s">
        <v>53</v>
      </c>
      <c r="I36" s="6" t="s">
        <v>116</v>
      </c>
      <c r="J36" s="8"/>
      <c r="K36" s="4">
        <v>26500</v>
      </c>
      <c r="L36" s="4">
        <f t="shared" si="0"/>
        <v>0</v>
      </c>
      <c r="M36" s="23">
        <v>0.2</v>
      </c>
      <c r="N36" s="4">
        <f t="shared" si="1"/>
        <v>0</v>
      </c>
      <c r="O36" s="4">
        <f t="shared" si="2"/>
        <v>0</v>
      </c>
    </row>
    <row r="37" spans="1:15" customFormat="1" ht="36" outlineLevel="2">
      <c r="A37" s="27" t="s">
        <v>103</v>
      </c>
      <c r="B37" s="6" t="s">
        <v>29</v>
      </c>
      <c r="C37" s="3">
        <v>25</v>
      </c>
      <c r="D37" s="6" t="s">
        <v>54</v>
      </c>
      <c r="E37" s="39" t="s">
        <v>175</v>
      </c>
      <c r="F37" s="6" t="s">
        <v>4</v>
      </c>
      <c r="G37" s="6">
        <v>16</v>
      </c>
      <c r="H37" s="6" t="s">
        <v>54</v>
      </c>
      <c r="I37" s="6" t="s">
        <v>116</v>
      </c>
      <c r="J37" s="8"/>
      <c r="K37" s="4">
        <v>8750</v>
      </c>
      <c r="L37" s="4">
        <f t="shared" si="0"/>
        <v>0</v>
      </c>
      <c r="M37" s="23">
        <v>0.2</v>
      </c>
      <c r="N37" s="4">
        <f t="shared" si="1"/>
        <v>0</v>
      </c>
      <c r="O37" s="4">
        <f t="shared" si="2"/>
        <v>0</v>
      </c>
    </row>
    <row r="38" spans="1:15" customFormat="1" ht="36" outlineLevel="2">
      <c r="A38" s="27" t="s">
        <v>103</v>
      </c>
      <c r="B38" s="6" t="s">
        <v>29</v>
      </c>
      <c r="C38" s="3">
        <v>26</v>
      </c>
      <c r="D38" s="6" t="s">
        <v>55</v>
      </c>
      <c r="E38" s="39" t="s">
        <v>176</v>
      </c>
      <c r="F38" s="6" t="s">
        <v>4</v>
      </c>
      <c r="G38" s="6" t="s">
        <v>17</v>
      </c>
      <c r="H38" s="6" t="s">
        <v>55</v>
      </c>
      <c r="I38" s="6" t="s">
        <v>116</v>
      </c>
      <c r="J38" s="8"/>
      <c r="K38" s="4">
        <v>10250</v>
      </c>
      <c r="L38" s="4">
        <f t="shared" si="0"/>
        <v>0</v>
      </c>
      <c r="M38" s="23">
        <v>0.2</v>
      </c>
      <c r="N38" s="4">
        <f t="shared" si="1"/>
        <v>0</v>
      </c>
      <c r="O38" s="4">
        <f t="shared" si="2"/>
        <v>0</v>
      </c>
    </row>
    <row r="39" spans="1:15" customFormat="1" ht="36" outlineLevel="2">
      <c r="A39" s="27" t="s">
        <v>103</v>
      </c>
      <c r="B39" s="6" t="s">
        <v>29</v>
      </c>
      <c r="C39" s="3">
        <v>27</v>
      </c>
      <c r="D39" s="6" t="s">
        <v>56</v>
      </c>
      <c r="E39" s="39" t="s">
        <v>177</v>
      </c>
      <c r="F39" s="6" t="s">
        <v>4</v>
      </c>
      <c r="G39" s="6" t="s">
        <v>57</v>
      </c>
      <c r="H39" s="6" t="s">
        <v>56</v>
      </c>
      <c r="I39" s="6" t="s">
        <v>116</v>
      </c>
      <c r="J39" s="8"/>
      <c r="K39" s="4">
        <v>61000</v>
      </c>
      <c r="L39" s="4">
        <f t="shared" si="0"/>
        <v>0</v>
      </c>
      <c r="M39" s="23">
        <v>0.2</v>
      </c>
      <c r="N39" s="4">
        <f t="shared" si="1"/>
        <v>0</v>
      </c>
      <c r="O39" s="4">
        <f t="shared" si="2"/>
        <v>0</v>
      </c>
    </row>
    <row r="40" spans="1:15" customFormat="1" ht="36" outlineLevel="2">
      <c r="A40" s="27" t="s">
        <v>103</v>
      </c>
      <c r="B40" s="6" t="s">
        <v>29</v>
      </c>
      <c r="C40" s="3">
        <v>28</v>
      </c>
      <c r="D40" s="6" t="s">
        <v>58</v>
      </c>
      <c r="E40" s="39" t="s">
        <v>178</v>
      </c>
      <c r="F40" s="6" t="s">
        <v>4</v>
      </c>
      <c r="G40" s="6" t="s">
        <v>57</v>
      </c>
      <c r="H40" s="6" t="s">
        <v>58</v>
      </c>
      <c r="I40" s="6" t="s">
        <v>116</v>
      </c>
      <c r="J40" s="8"/>
      <c r="K40" s="4">
        <v>61000</v>
      </c>
      <c r="L40" s="4">
        <f t="shared" si="0"/>
        <v>0</v>
      </c>
      <c r="M40" s="23">
        <v>0.2</v>
      </c>
      <c r="N40" s="4">
        <f t="shared" si="1"/>
        <v>0</v>
      </c>
      <c r="O40" s="4">
        <f t="shared" si="2"/>
        <v>0</v>
      </c>
    </row>
    <row r="41" spans="1:15" customFormat="1" ht="36" outlineLevel="2">
      <c r="A41" s="27" t="s">
        <v>103</v>
      </c>
      <c r="B41" s="6" t="s">
        <v>29</v>
      </c>
      <c r="C41" s="3">
        <v>29</v>
      </c>
      <c r="D41" s="6" t="s">
        <v>59</v>
      </c>
      <c r="E41" s="39" t="s">
        <v>179</v>
      </c>
      <c r="F41" s="6" t="s">
        <v>4</v>
      </c>
      <c r="G41" s="6">
        <v>10</v>
      </c>
      <c r="H41" s="6" t="s">
        <v>59</v>
      </c>
      <c r="I41" s="6" t="s">
        <v>116</v>
      </c>
      <c r="J41" s="8"/>
      <c r="K41" s="4">
        <v>33000</v>
      </c>
      <c r="L41" s="4">
        <f t="shared" si="0"/>
        <v>0</v>
      </c>
      <c r="M41" s="23">
        <v>0.2</v>
      </c>
      <c r="N41" s="4">
        <f t="shared" si="1"/>
        <v>0</v>
      </c>
      <c r="O41" s="4">
        <f t="shared" si="2"/>
        <v>0</v>
      </c>
    </row>
    <row r="42" spans="1:15" customFormat="1" ht="36" outlineLevel="2">
      <c r="A42" s="27" t="s">
        <v>103</v>
      </c>
      <c r="B42" s="6" t="s">
        <v>29</v>
      </c>
      <c r="C42" s="3">
        <v>30</v>
      </c>
      <c r="D42" s="6" t="s">
        <v>60</v>
      </c>
      <c r="E42" s="39" t="s">
        <v>180</v>
      </c>
      <c r="F42" s="6" t="s">
        <v>4</v>
      </c>
      <c r="G42" s="6">
        <v>10</v>
      </c>
      <c r="H42" s="6" t="s">
        <v>60</v>
      </c>
      <c r="I42" s="6" t="s">
        <v>116</v>
      </c>
      <c r="J42" s="8"/>
      <c r="K42" s="4">
        <v>32100</v>
      </c>
      <c r="L42" s="4">
        <f t="shared" si="0"/>
        <v>0</v>
      </c>
      <c r="M42" s="23">
        <v>0.2</v>
      </c>
      <c r="N42" s="4">
        <f t="shared" si="1"/>
        <v>0</v>
      </c>
      <c r="O42" s="4">
        <f t="shared" si="2"/>
        <v>0</v>
      </c>
    </row>
    <row r="43" spans="1:15" customFormat="1" ht="36" outlineLevel="2">
      <c r="A43" s="27" t="s">
        <v>103</v>
      </c>
      <c r="B43" s="6" t="s">
        <v>29</v>
      </c>
      <c r="C43" s="3">
        <v>31</v>
      </c>
      <c r="D43" s="6" t="s">
        <v>61</v>
      </c>
      <c r="E43" s="39" t="s">
        <v>181</v>
      </c>
      <c r="F43" s="6" t="s">
        <v>4</v>
      </c>
      <c r="G43" s="6">
        <v>10</v>
      </c>
      <c r="H43" s="6" t="s">
        <v>61</v>
      </c>
      <c r="I43" s="6" t="s">
        <v>116</v>
      </c>
      <c r="J43" s="8"/>
      <c r="K43" s="4">
        <v>31200</v>
      </c>
      <c r="L43" s="4">
        <f t="shared" si="0"/>
        <v>0</v>
      </c>
      <c r="M43" s="23">
        <v>0.2</v>
      </c>
      <c r="N43" s="4">
        <f t="shared" si="1"/>
        <v>0</v>
      </c>
      <c r="O43" s="4">
        <f t="shared" si="2"/>
        <v>0</v>
      </c>
    </row>
    <row r="44" spans="1:15" customFormat="1" ht="36" outlineLevel="2">
      <c r="A44" s="27" t="s">
        <v>103</v>
      </c>
      <c r="B44" s="6" t="s">
        <v>29</v>
      </c>
      <c r="C44" s="3">
        <v>32</v>
      </c>
      <c r="D44" s="6" t="s">
        <v>62</v>
      </c>
      <c r="E44" s="39" t="s">
        <v>182</v>
      </c>
      <c r="F44" s="6" t="s">
        <v>4</v>
      </c>
      <c r="G44" s="6">
        <v>10</v>
      </c>
      <c r="H44" s="6" t="s">
        <v>62</v>
      </c>
      <c r="I44" s="6" t="s">
        <v>116</v>
      </c>
      <c r="J44" s="8"/>
      <c r="K44" s="4">
        <v>31200</v>
      </c>
      <c r="L44" s="4">
        <f t="shared" si="0"/>
        <v>0</v>
      </c>
      <c r="M44" s="23">
        <v>0.2</v>
      </c>
      <c r="N44" s="4">
        <f t="shared" si="1"/>
        <v>0</v>
      </c>
      <c r="O44" s="4">
        <f t="shared" si="2"/>
        <v>0</v>
      </c>
    </row>
    <row r="45" spans="1:15" customFormat="1" ht="36" outlineLevel="2">
      <c r="A45" s="27" t="s">
        <v>103</v>
      </c>
      <c r="B45" s="6" t="s">
        <v>29</v>
      </c>
      <c r="C45" s="3">
        <v>33</v>
      </c>
      <c r="D45" s="6" t="s">
        <v>63</v>
      </c>
      <c r="E45" s="39" t="s">
        <v>183</v>
      </c>
      <c r="F45" s="6" t="s">
        <v>4</v>
      </c>
      <c r="G45" s="6">
        <v>10</v>
      </c>
      <c r="H45" s="6" t="s">
        <v>63</v>
      </c>
      <c r="I45" s="6" t="s">
        <v>116</v>
      </c>
      <c r="J45" s="8"/>
      <c r="K45" s="4">
        <v>25000</v>
      </c>
      <c r="L45" s="4">
        <f t="shared" si="0"/>
        <v>0</v>
      </c>
      <c r="M45" s="23">
        <v>0.2</v>
      </c>
      <c r="N45" s="4">
        <f t="shared" si="1"/>
        <v>0</v>
      </c>
      <c r="O45" s="4">
        <f t="shared" si="2"/>
        <v>0</v>
      </c>
    </row>
    <row r="46" spans="1:15" customFormat="1" ht="36" outlineLevel="2">
      <c r="A46" s="27" t="s">
        <v>103</v>
      </c>
      <c r="B46" s="6" t="s">
        <v>29</v>
      </c>
      <c r="C46" s="3">
        <v>34</v>
      </c>
      <c r="D46" s="6" t="s">
        <v>64</v>
      </c>
      <c r="E46" s="39" t="s">
        <v>184</v>
      </c>
      <c r="F46" s="6" t="s">
        <v>4</v>
      </c>
      <c r="G46" s="6">
        <v>10</v>
      </c>
      <c r="H46" s="6" t="s">
        <v>64</v>
      </c>
      <c r="I46" s="6" t="s">
        <v>116</v>
      </c>
      <c r="J46" s="8"/>
      <c r="K46" s="4">
        <v>25000</v>
      </c>
      <c r="L46" s="4">
        <f t="shared" si="0"/>
        <v>0</v>
      </c>
      <c r="M46" s="23">
        <v>0.2</v>
      </c>
      <c r="N46" s="4">
        <f t="shared" si="1"/>
        <v>0</v>
      </c>
      <c r="O46" s="4">
        <f t="shared" si="2"/>
        <v>0</v>
      </c>
    </row>
    <row r="47" spans="1:15" customFormat="1" ht="36" outlineLevel="2">
      <c r="A47" s="27" t="s">
        <v>103</v>
      </c>
      <c r="B47" s="6" t="s">
        <v>29</v>
      </c>
      <c r="C47" s="3">
        <v>35</v>
      </c>
      <c r="D47" s="6" t="s">
        <v>65</v>
      </c>
      <c r="E47" s="39" t="s">
        <v>185</v>
      </c>
      <c r="F47" s="6" t="s">
        <v>4</v>
      </c>
      <c r="G47" s="6">
        <v>10</v>
      </c>
      <c r="H47" s="6" t="s">
        <v>65</v>
      </c>
      <c r="I47" s="6" t="s">
        <v>116</v>
      </c>
      <c r="J47" s="8"/>
      <c r="K47" s="4">
        <v>20000</v>
      </c>
      <c r="L47" s="4">
        <f t="shared" si="0"/>
        <v>0</v>
      </c>
      <c r="M47" s="23">
        <v>0.2</v>
      </c>
      <c r="N47" s="4">
        <f t="shared" si="1"/>
        <v>0</v>
      </c>
      <c r="O47" s="4">
        <f t="shared" si="2"/>
        <v>0</v>
      </c>
    </row>
    <row r="48" spans="1:15" customFormat="1" ht="36" outlineLevel="2">
      <c r="A48" s="27" t="s">
        <v>103</v>
      </c>
      <c r="B48" s="6" t="s">
        <v>29</v>
      </c>
      <c r="C48" s="3">
        <v>36</v>
      </c>
      <c r="D48" s="6" t="s">
        <v>66</v>
      </c>
      <c r="E48" s="39" t="s">
        <v>186</v>
      </c>
      <c r="F48" s="6" t="s">
        <v>4</v>
      </c>
      <c r="G48" s="6">
        <v>16</v>
      </c>
      <c r="H48" s="6" t="s">
        <v>66</v>
      </c>
      <c r="I48" s="6" t="s">
        <v>116</v>
      </c>
      <c r="J48" s="8"/>
      <c r="K48" s="4">
        <v>35500</v>
      </c>
      <c r="L48" s="4">
        <f t="shared" si="0"/>
        <v>0</v>
      </c>
      <c r="M48" s="23">
        <v>0.2</v>
      </c>
      <c r="N48" s="4">
        <f t="shared" si="1"/>
        <v>0</v>
      </c>
      <c r="O48" s="4">
        <f t="shared" si="2"/>
        <v>0</v>
      </c>
    </row>
    <row r="49" spans="1:15" customFormat="1" ht="36" outlineLevel="2">
      <c r="A49" s="27" t="s">
        <v>103</v>
      </c>
      <c r="B49" s="6" t="s">
        <v>29</v>
      </c>
      <c r="C49" s="3">
        <v>37</v>
      </c>
      <c r="D49" s="6" t="s">
        <v>67</v>
      </c>
      <c r="E49" s="39" t="s">
        <v>187</v>
      </c>
      <c r="F49" s="6" t="s">
        <v>4</v>
      </c>
      <c r="G49" s="6">
        <v>16</v>
      </c>
      <c r="H49" s="6" t="s">
        <v>67</v>
      </c>
      <c r="I49" s="6" t="s">
        <v>116</v>
      </c>
      <c r="J49" s="8"/>
      <c r="K49" s="4">
        <v>31200</v>
      </c>
      <c r="L49" s="4">
        <f t="shared" si="0"/>
        <v>0</v>
      </c>
      <c r="M49" s="23">
        <v>0.2</v>
      </c>
      <c r="N49" s="4">
        <f t="shared" si="1"/>
        <v>0</v>
      </c>
      <c r="O49" s="4">
        <f t="shared" si="2"/>
        <v>0</v>
      </c>
    </row>
    <row r="50" spans="1:15" customFormat="1" ht="36" outlineLevel="2">
      <c r="A50" s="27" t="s">
        <v>103</v>
      </c>
      <c r="B50" s="6" t="s">
        <v>29</v>
      </c>
      <c r="C50" s="3">
        <v>38</v>
      </c>
      <c r="D50" s="6" t="s">
        <v>68</v>
      </c>
      <c r="E50" s="39" t="s">
        <v>188</v>
      </c>
      <c r="F50" s="6" t="s">
        <v>4</v>
      </c>
      <c r="G50" s="6">
        <v>10</v>
      </c>
      <c r="H50" s="6" t="s">
        <v>68</v>
      </c>
      <c r="I50" s="6" t="s">
        <v>116</v>
      </c>
      <c r="J50" s="8"/>
      <c r="K50" s="4">
        <v>31200</v>
      </c>
      <c r="L50" s="4">
        <f t="shared" si="0"/>
        <v>0</v>
      </c>
      <c r="M50" s="23">
        <v>0.2</v>
      </c>
      <c r="N50" s="4">
        <f t="shared" si="1"/>
        <v>0</v>
      </c>
      <c r="O50" s="4">
        <f t="shared" si="2"/>
        <v>0</v>
      </c>
    </row>
    <row r="51" spans="1:15" customFormat="1" ht="36" outlineLevel="2">
      <c r="A51" s="27" t="s">
        <v>103</v>
      </c>
      <c r="B51" s="6" t="s">
        <v>29</v>
      </c>
      <c r="C51" s="3">
        <v>39</v>
      </c>
      <c r="D51" s="6" t="s">
        <v>69</v>
      </c>
      <c r="E51" s="39" t="s">
        <v>189</v>
      </c>
      <c r="F51" s="6" t="s">
        <v>4</v>
      </c>
      <c r="G51" s="6">
        <v>16</v>
      </c>
      <c r="H51" s="6" t="s">
        <v>69</v>
      </c>
      <c r="I51" s="6" t="s">
        <v>116</v>
      </c>
      <c r="J51" s="8"/>
      <c r="K51" s="4">
        <v>31200</v>
      </c>
      <c r="L51" s="4">
        <f t="shared" si="0"/>
        <v>0</v>
      </c>
      <c r="M51" s="23">
        <v>0.2</v>
      </c>
      <c r="N51" s="4">
        <f t="shared" si="1"/>
        <v>0</v>
      </c>
      <c r="O51" s="4">
        <f t="shared" si="2"/>
        <v>0</v>
      </c>
    </row>
    <row r="52" spans="1:15" customFormat="1" ht="36" outlineLevel="2">
      <c r="A52" s="27" t="s">
        <v>103</v>
      </c>
      <c r="B52" s="6" t="s">
        <v>29</v>
      </c>
      <c r="C52" s="3">
        <v>40</v>
      </c>
      <c r="D52" s="6" t="s">
        <v>70</v>
      </c>
      <c r="E52" s="39" t="s">
        <v>190</v>
      </c>
      <c r="F52" s="6" t="s">
        <v>4</v>
      </c>
      <c r="G52" s="6">
        <v>10</v>
      </c>
      <c r="H52" s="6" t="s">
        <v>70</v>
      </c>
      <c r="I52" s="6" t="s">
        <v>116</v>
      </c>
      <c r="J52" s="8"/>
      <c r="K52" s="4">
        <v>31200</v>
      </c>
      <c r="L52" s="4">
        <f t="shared" si="0"/>
        <v>0</v>
      </c>
      <c r="M52" s="23">
        <v>0.2</v>
      </c>
      <c r="N52" s="4">
        <f t="shared" si="1"/>
        <v>0</v>
      </c>
      <c r="O52" s="4">
        <f t="shared" si="2"/>
        <v>0</v>
      </c>
    </row>
    <row r="53" spans="1:15" customFormat="1" ht="36" outlineLevel="2">
      <c r="A53" s="27" t="s">
        <v>103</v>
      </c>
      <c r="B53" s="6" t="s">
        <v>29</v>
      </c>
      <c r="C53" s="3">
        <v>41</v>
      </c>
      <c r="D53" s="6" t="s">
        <v>71</v>
      </c>
      <c r="E53" s="39" t="s">
        <v>191</v>
      </c>
      <c r="F53" s="6" t="s">
        <v>4</v>
      </c>
      <c r="G53" s="6">
        <v>16</v>
      </c>
      <c r="H53" s="6" t="s">
        <v>71</v>
      </c>
      <c r="I53" s="6" t="s">
        <v>116</v>
      </c>
      <c r="J53" s="8"/>
      <c r="K53" s="4">
        <v>31200</v>
      </c>
      <c r="L53" s="4">
        <f t="shared" si="0"/>
        <v>0</v>
      </c>
      <c r="M53" s="23">
        <v>0.2</v>
      </c>
      <c r="N53" s="4">
        <f t="shared" si="1"/>
        <v>0</v>
      </c>
      <c r="O53" s="4">
        <f t="shared" si="2"/>
        <v>0</v>
      </c>
    </row>
    <row r="54" spans="1:15" customFormat="1" ht="36" outlineLevel="2">
      <c r="A54" s="27" t="s">
        <v>103</v>
      </c>
      <c r="B54" s="6" t="s">
        <v>29</v>
      </c>
      <c r="C54" s="3">
        <v>42</v>
      </c>
      <c r="D54" s="6" t="s">
        <v>72</v>
      </c>
      <c r="E54" s="39" t="s">
        <v>192</v>
      </c>
      <c r="F54" s="6" t="s">
        <v>4</v>
      </c>
      <c r="G54" s="6">
        <v>10</v>
      </c>
      <c r="H54" s="6" t="s">
        <v>72</v>
      </c>
      <c r="I54" s="6" t="s">
        <v>116</v>
      </c>
      <c r="J54" s="8"/>
      <c r="K54" s="4">
        <v>31200</v>
      </c>
      <c r="L54" s="4">
        <f t="shared" si="0"/>
        <v>0</v>
      </c>
      <c r="M54" s="23">
        <v>0.2</v>
      </c>
      <c r="N54" s="4">
        <f t="shared" si="1"/>
        <v>0</v>
      </c>
      <c r="O54" s="4">
        <f t="shared" si="2"/>
        <v>0</v>
      </c>
    </row>
    <row r="55" spans="1:15" customFormat="1" ht="36" outlineLevel="2">
      <c r="A55" s="27" t="s">
        <v>103</v>
      </c>
      <c r="B55" s="6" t="s">
        <v>29</v>
      </c>
      <c r="C55" s="3">
        <v>43</v>
      </c>
      <c r="D55" s="6" t="s">
        <v>73</v>
      </c>
      <c r="E55" s="39" t="s">
        <v>193</v>
      </c>
      <c r="F55" s="7" t="s">
        <v>4</v>
      </c>
      <c r="G55" s="6">
        <v>1</v>
      </c>
      <c r="H55" s="6" t="s">
        <v>114</v>
      </c>
      <c r="I55" s="6" t="s">
        <v>116</v>
      </c>
      <c r="J55" s="8"/>
      <c r="K55" s="4">
        <v>6800</v>
      </c>
      <c r="L55" s="4">
        <f t="shared" si="0"/>
        <v>0</v>
      </c>
      <c r="M55" s="23">
        <v>0.2</v>
      </c>
      <c r="N55" s="4">
        <f t="shared" si="1"/>
        <v>0</v>
      </c>
      <c r="O55" s="4">
        <f t="shared" si="2"/>
        <v>0</v>
      </c>
    </row>
    <row r="56" spans="1:15" customFormat="1" ht="36.75" outlineLevel="2" thickBot="1">
      <c r="A56" s="27" t="s">
        <v>103</v>
      </c>
      <c r="B56" s="6" t="s">
        <v>29</v>
      </c>
      <c r="C56" s="3">
        <v>44</v>
      </c>
      <c r="D56" s="6" t="s">
        <v>74</v>
      </c>
      <c r="E56" s="39" t="s">
        <v>194</v>
      </c>
      <c r="F56" s="7" t="s">
        <v>4</v>
      </c>
      <c r="G56" s="6">
        <v>1</v>
      </c>
      <c r="H56" s="6" t="s">
        <v>115</v>
      </c>
      <c r="I56" s="6" t="s">
        <v>116</v>
      </c>
      <c r="J56" s="8"/>
      <c r="K56" s="4">
        <v>90858</v>
      </c>
      <c r="L56" s="4">
        <f t="shared" si="0"/>
        <v>0</v>
      </c>
      <c r="M56" s="23">
        <v>0.2</v>
      </c>
      <c r="N56" s="4">
        <f t="shared" si="1"/>
        <v>0</v>
      </c>
      <c r="O56" s="4">
        <f t="shared" si="2"/>
        <v>0</v>
      </c>
    </row>
    <row r="57" spans="1:15" customFormat="1" ht="15.75" thickBot="1">
      <c r="A57" s="33" t="s">
        <v>105</v>
      </c>
      <c r="B57" s="34"/>
      <c r="C57" s="34"/>
      <c r="D57" s="34"/>
      <c r="E57" s="34"/>
      <c r="F57" s="34"/>
      <c r="G57" s="34"/>
      <c r="H57" s="34"/>
      <c r="I57" s="34"/>
      <c r="J57" s="34"/>
      <c r="K57" s="35"/>
      <c r="L57" s="28">
        <f>SUBTOTAL(9,L13:L56)</f>
        <v>0</v>
      </c>
      <c r="M57" s="29"/>
      <c r="N57" s="30">
        <f>SUBTOTAL(9,N13:N56)</f>
        <v>0</v>
      </c>
      <c r="O57" s="30">
        <f>SUBTOTAL(9,O13:O56)</f>
        <v>0</v>
      </c>
    </row>
    <row r="58" spans="1:15" customFormat="1" ht="15.75" thickBot="1">
      <c r="A58" s="33" t="s">
        <v>142</v>
      </c>
      <c r="B58" s="34"/>
      <c r="C58" s="34"/>
      <c r="D58" s="34"/>
      <c r="E58" s="34"/>
      <c r="F58" s="34"/>
      <c r="G58" s="34"/>
      <c r="H58" s="34"/>
      <c r="I58" s="34"/>
      <c r="J58" s="34"/>
      <c r="K58" s="35"/>
      <c r="L58" s="28">
        <f>SUBTOTAL(9,L5:L57)</f>
        <v>0</v>
      </c>
      <c r="M58" s="29"/>
      <c r="N58" s="30">
        <f>SUBTOTAL(9,N5:N57)</f>
        <v>0</v>
      </c>
      <c r="O58" s="30">
        <f>SUBTOTAL(9,O5:O57)</f>
        <v>0</v>
      </c>
    </row>
  </sheetData>
  <mergeCells count="6">
    <mergeCell ref="A58:K58"/>
    <mergeCell ref="A57:K57"/>
    <mergeCell ref="A12:K12"/>
    <mergeCell ref="A1:O1"/>
    <mergeCell ref="A2:O2"/>
    <mergeCell ref="A3:O3"/>
  </mergeCells>
  <pageMargins left="0.7" right="0.7" top="0.75" bottom="0.75" header="0.3" footer="0.3"/>
  <pageSetup paperSize="8" scale="7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"/>
  <sheetViews>
    <sheetView workbookViewId="0">
      <selection activeCell="C4" sqref="C4"/>
    </sheetView>
  </sheetViews>
  <sheetFormatPr defaultRowHeight="15"/>
  <cols>
    <col min="1" max="1" width="12.7109375" customWidth="1"/>
    <col min="2" max="2" width="18.140625" style="15" customWidth="1"/>
    <col min="3" max="3" width="29.42578125" style="10" customWidth="1"/>
    <col min="4" max="4" width="11.42578125" customWidth="1"/>
  </cols>
  <sheetData>
    <row r="1" spans="1:4">
      <c r="A1" t="s">
        <v>87</v>
      </c>
      <c r="B1" s="19">
        <v>6786892550.8400059</v>
      </c>
    </row>
    <row r="3" spans="1:4">
      <c r="B3" s="18" t="s">
        <v>88</v>
      </c>
      <c r="C3" s="6" t="s">
        <v>89</v>
      </c>
      <c r="D3" s="6" t="s">
        <v>90</v>
      </c>
    </row>
    <row r="4" spans="1:4">
      <c r="A4" s="6">
        <v>1</v>
      </c>
      <c r="B4" s="18" t="s">
        <v>9</v>
      </c>
      <c r="C4" s="5">
        <v>1219231784.8900003</v>
      </c>
      <c r="D4" s="12">
        <f>C4/$C$32</f>
        <v>0.17964506963339183</v>
      </c>
    </row>
    <row r="5" spans="1:4">
      <c r="A5" s="6">
        <v>2</v>
      </c>
      <c r="B5" s="18" t="s">
        <v>16</v>
      </c>
      <c r="C5" s="5">
        <v>1164677148.0000012</v>
      </c>
      <c r="D5" s="12">
        <f>C5/$B$1</f>
        <v>0.17160683468546301</v>
      </c>
    </row>
    <row r="6" spans="1:4">
      <c r="A6" s="6">
        <v>3</v>
      </c>
      <c r="B6" s="18" t="s">
        <v>77</v>
      </c>
      <c r="C6" s="5">
        <v>934563507.10999954</v>
      </c>
      <c r="D6" s="12">
        <f t="shared" ref="D6:D31" si="0">C6/$B$1</f>
        <v>0.13770123810112916</v>
      </c>
    </row>
    <row r="7" spans="1:4">
      <c r="A7" s="6">
        <v>4</v>
      </c>
      <c r="B7" s="16" t="s">
        <v>3</v>
      </c>
      <c r="C7" s="5">
        <v>772227098.75999999</v>
      </c>
      <c r="D7" s="12">
        <f t="shared" si="0"/>
        <v>0.11378213121473719</v>
      </c>
    </row>
    <row r="8" spans="1:4">
      <c r="A8" s="6">
        <v>5</v>
      </c>
      <c r="B8" s="18" t="s">
        <v>11</v>
      </c>
      <c r="C8" s="5">
        <v>747708679.58000004</v>
      </c>
      <c r="D8" s="12">
        <f t="shared" si="0"/>
        <v>0.11016951778431457</v>
      </c>
    </row>
    <row r="9" spans="1:4" ht="17.25" customHeight="1">
      <c r="A9" s="6">
        <v>6</v>
      </c>
      <c r="B9" s="18" t="s">
        <v>13</v>
      </c>
      <c r="C9" s="5">
        <v>439475777.16999996</v>
      </c>
      <c r="D9" s="12">
        <f t="shared" si="0"/>
        <v>6.4753607616140407E-2</v>
      </c>
    </row>
    <row r="10" spans="1:4">
      <c r="A10" s="6">
        <v>7</v>
      </c>
      <c r="B10" s="20" t="s">
        <v>19</v>
      </c>
      <c r="C10" s="5">
        <v>420402230</v>
      </c>
      <c r="D10" s="12">
        <f t="shared" si="0"/>
        <v>6.1943257072482646E-2</v>
      </c>
    </row>
    <row r="11" spans="1:4">
      <c r="A11" s="6">
        <v>8</v>
      </c>
      <c r="B11" s="18" t="s">
        <v>6</v>
      </c>
      <c r="C11" s="5">
        <v>295831899</v>
      </c>
      <c r="D11" s="12">
        <f t="shared" si="0"/>
        <v>4.3588711149314605E-2</v>
      </c>
    </row>
    <row r="12" spans="1:4">
      <c r="A12" s="6">
        <v>9</v>
      </c>
      <c r="B12" s="18" t="s">
        <v>7</v>
      </c>
      <c r="C12" s="5">
        <v>199999848</v>
      </c>
      <c r="D12" s="12">
        <f t="shared" si="0"/>
        <v>2.946854491975805E-2</v>
      </c>
    </row>
    <row r="13" spans="1:4">
      <c r="A13" s="6">
        <v>10</v>
      </c>
      <c r="B13" s="18" t="s">
        <v>5</v>
      </c>
      <c r="C13" s="5">
        <v>126716354.72</v>
      </c>
      <c r="D13" s="12">
        <f t="shared" si="0"/>
        <v>1.8670747145439405E-2</v>
      </c>
    </row>
    <row r="14" spans="1:4">
      <c r="A14" s="6">
        <v>11</v>
      </c>
      <c r="B14" s="18" t="s">
        <v>84</v>
      </c>
      <c r="C14" s="5">
        <v>84944900</v>
      </c>
      <c r="D14" s="12">
        <f t="shared" si="0"/>
        <v>1.2516022518948892E-2</v>
      </c>
    </row>
    <row r="15" spans="1:4">
      <c r="A15" s="6">
        <v>12</v>
      </c>
      <c r="B15" s="18" t="s">
        <v>86</v>
      </c>
      <c r="C15" s="5">
        <v>76516600</v>
      </c>
      <c r="D15" s="12">
        <f t="shared" si="0"/>
        <v>1.1274172889407189E-2</v>
      </c>
    </row>
    <row r="16" spans="1:4">
      <c r="A16" s="6">
        <v>13</v>
      </c>
      <c r="B16" s="18" t="s">
        <v>85</v>
      </c>
      <c r="C16" s="5">
        <v>55540800</v>
      </c>
      <c r="D16" s="12">
        <f t="shared" si="0"/>
        <v>8.1835390178861423E-3</v>
      </c>
    </row>
    <row r="17" spans="1:4">
      <c r="A17" s="6">
        <v>14</v>
      </c>
      <c r="B17" s="18" t="s">
        <v>12</v>
      </c>
      <c r="C17" s="5">
        <v>48216077.560000002</v>
      </c>
      <c r="D17" s="12">
        <f t="shared" si="0"/>
        <v>7.1042936364201547E-3</v>
      </c>
    </row>
    <row r="18" spans="1:4">
      <c r="A18" s="6">
        <v>15</v>
      </c>
      <c r="B18" s="18" t="s">
        <v>81</v>
      </c>
      <c r="C18" s="5">
        <v>46057192</v>
      </c>
      <c r="D18" s="12">
        <f t="shared" si="0"/>
        <v>6.7861973141595637E-3</v>
      </c>
    </row>
    <row r="19" spans="1:4">
      <c r="A19" s="6">
        <v>16</v>
      </c>
      <c r="B19" s="18" t="s">
        <v>83</v>
      </c>
      <c r="C19" s="5">
        <v>22296987.199999999</v>
      </c>
      <c r="D19" s="12">
        <f t="shared" si="0"/>
        <v>3.2853013412213706E-3</v>
      </c>
    </row>
    <row r="20" spans="1:4">
      <c r="A20" s="6">
        <v>17</v>
      </c>
      <c r="B20" s="20" t="s">
        <v>15</v>
      </c>
      <c r="C20" s="5">
        <v>20487565</v>
      </c>
      <c r="D20" s="12">
        <f t="shared" si="0"/>
        <v>3.0186959417037298E-3</v>
      </c>
    </row>
    <row r="21" spans="1:4">
      <c r="A21" s="6">
        <v>18</v>
      </c>
      <c r="B21" s="18" t="s">
        <v>76</v>
      </c>
      <c r="C21" s="4">
        <v>18267940</v>
      </c>
      <c r="D21" s="12">
        <f t="shared" si="0"/>
        <v>2.691650098061299E-3</v>
      </c>
    </row>
    <row r="22" spans="1:4">
      <c r="A22" s="6">
        <v>19</v>
      </c>
      <c r="B22" s="18" t="s">
        <v>79</v>
      </c>
      <c r="C22" s="5">
        <v>17297120</v>
      </c>
      <c r="D22" s="12">
        <f t="shared" si="0"/>
        <v>2.5486067254533382E-3</v>
      </c>
    </row>
    <row r="23" spans="1:4">
      <c r="A23" s="6">
        <v>20</v>
      </c>
      <c r="B23" s="17" t="s">
        <v>75</v>
      </c>
      <c r="C23" s="5">
        <v>14351662</v>
      </c>
      <c r="D23" s="12">
        <f t="shared" si="0"/>
        <v>2.1146145887080106E-3</v>
      </c>
    </row>
    <row r="24" spans="1:4">
      <c r="A24" s="6">
        <v>21</v>
      </c>
      <c r="B24" s="18" t="s">
        <v>8</v>
      </c>
      <c r="C24" s="5">
        <v>12885051</v>
      </c>
      <c r="D24" s="12">
        <f t="shared" si="0"/>
        <v>1.8985199638095393E-3</v>
      </c>
    </row>
    <row r="25" spans="1:4">
      <c r="A25" s="6">
        <v>22</v>
      </c>
      <c r="B25" s="18" t="s">
        <v>14</v>
      </c>
      <c r="C25" s="5">
        <v>12253753</v>
      </c>
      <c r="D25" s="12">
        <f t="shared" si="0"/>
        <v>1.8055027257626714E-3</v>
      </c>
    </row>
    <row r="26" spans="1:4">
      <c r="A26" s="6">
        <v>23</v>
      </c>
      <c r="B26" s="18" t="s">
        <v>82</v>
      </c>
      <c r="C26" s="5">
        <v>9999176</v>
      </c>
      <c r="D26" s="12">
        <f t="shared" si="0"/>
        <v>1.4733069552961191E-3</v>
      </c>
    </row>
    <row r="27" spans="1:4">
      <c r="A27" s="6">
        <v>24</v>
      </c>
      <c r="B27" s="18" t="s">
        <v>80</v>
      </c>
      <c r="C27" s="5">
        <v>9635482</v>
      </c>
      <c r="D27" s="12">
        <f t="shared" si="0"/>
        <v>1.4197192496892303E-3</v>
      </c>
    </row>
    <row r="28" spans="1:4">
      <c r="A28" s="6">
        <v>25</v>
      </c>
      <c r="B28" s="18" t="s">
        <v>18</v>
      </c>
      <c r="C28" s="5">
        <v>7782670</v>
      </c>
      <c r="D28" s="12">
        <f t="shared" si="0"/>
        <v>1.146720673960979E-3</v>
      </c>
    </row>
    <row r="29" spans="1:4">
      <c r="A29" s="6">
        <v>26</v>
      </c>
      <c r="B29" s="17" t="s">
        <v>10</v>
      </c>
      <c r="C29" s="5">
        <v>5022305</v>
      </c>
      <c r="D29" s="12">
        <f t="shared" si="0"/>
        <v>7.4000066486663255E-4</v>
      </c>
    </row>
    <row r="30" spans="1:4">
      <c r="A30" s="6">
        <v>27</v>
      </c>
      <c r="B30" s="18" t="s">
        <v>28</v>
      </c>
      <c r="C30" s="5">
        <v>2849718.9</v>
      </c>
      <c r="D30" s="12">
        <f t="shared" si="0"/>
        <v>4.1988566617977378E-4</v>
      </c>
    </row>
    <row r="31" spans="1:4">
      <c r="A31" s="6">
        <v>28</v>
      </c>
      <c r="B31" s="18" t="s">
        <v>78</v>
      </c>
      <c r="C31" s="5">
        <v>1653223.95</v>
      </c>
      <c r="D31" s="12">
        <f t="shared" si="0"/>
        <v>2.4359070629391096E-4</v>
      </c>
    </row>
    <row r="32" spans="1:4" ht="30.75" customHeight="1">
      <c r="C32" s="13">
        <f>SUM(C4:C31)</f>
        <v>6786892550.8400011</v>
      </c>
      <c r="D32" s="14">
        <f>SUM(D4:D31)</f>
        <v>0.99999999999999922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specifikacija materijala</vt:lpstr>
      <vt:lpstr>po dobavljačima</vt:lpstr>
      <vt:lpstr>'specifikacija materijala'!Print_Titles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2021-07-23T10:17:33Z</cp:lastPrinted>
  <dcterms:created xsi:type="dcterms:W3CDTF">2021-06-18T20:01:58Z</dcterms:created>
  <dcterms:modified xsi:type="dcterms:W3CDTF">2021-08-17T05:52:41Z</dcterms:modified>
</cp:coreProperties>
</file>