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E833D844-DBAF-4F30-AB31-AC61126F7795}" xr6:coauthVersionLast="36" xr6:coauthVersionMax="36" xr10:uidLastSave="{00000000-0000-0000-0000-000000000000}"/>
  <bookViews>
    <workbookView xWindow="0" yWindow="0" windowWidth="20730" windowHeight="11625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materijala'!$A$4:$O$4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N5" i="1" s="1"/>
  <c r="L6" i="1"/>
  <c r="L7" i="1"/>
  <c r="N7" i="1" s="1"/>
  <c r="L8" i="1"/>
  <c r="N8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O15" i="1" s="1"/>
  <c r="L16" i="1"/>
  <c r="L17" i="1"/>
  <c r="N17" i="1" s="1"/>
  <c r="L18" i="1"/>
  <c r="N18" i="1" s="1"/>
  <c r="L19" i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O25" i="1" s="1"/>
  <c r="L26" i="1"/>
  <c r="N26" i="1" s="1"/>
  <c r="L27" i="1"/>
  <c r="N27" i="1" s="1"/>
  <c r="O27" i="1" s="1"/>
  <c r="L28" i="1"/>
  <c r="L29" i="1"/>
  <c r="N29" i="1" s="1"/>
  <c r="L30" i="1"/>
  <c r="N30" i="1" s="1"/>
  <c r="L31" i="1"/>
  <c r="N31" i="1" s="1"/>
  <c r="O31" i="1" s="1"/>
  <c r="L32" i="1"/>
  <c r="L33" i="1"/>
  <c r="L34" i="1"/>
  <c r="N34" i="1" s="1"/>
  <c r="L35" i="1"/>
  <c r="N35" i="1" s="1"/>
  <c r="L36" i="1"/>
  <c r="L37" i="1"/>
  <c r="N37" i="1" s="1"/>
  <c r="L38" i="1"/>
  <c r="N38" i="1" s="1"/>
  <c r="L39" i="1"/>
  <c r="N39" i="1" s="1"/>
  <c r="O39" i="1" s="1"/>
  <c r="L40" i="1"/>
  <c r="L42" i="1"/>
  <c r="N42" i="1" s="1"/>
  <c r="O42" i="1" s="1"/>
  <c r="L43" i="1"/>
  <c r="L45" i="1"/>
  <c r="L47" i="1"/>
  <c r="L48" i="1"/>
  <c r="N48" i="1" s="1"/>
  <c r="O48" i="1" s="1"/>
  <c r="L49" i="1"/>
  <c r="N49" i="1" s="1"/>
  <c r="O49" i="1" s="1"/>
  <c r="L50" i="1"/>
  <c r="N50" i="1" s="1"/>
  <c r="L51" i="1"/>
  <c r="N51" i="1" s="1"/>
  <c r="O51" i="1" s="1"/>
  <c r="L52" i="1"/>
  <c r="N52" i="1" s="1"/>
  <c r="O52" i="1" s="1"/>
  <c r="L53" i="1"/>
  <c r="N53" i="1" s="1"/>
  <c r="O53" i="1" s="1"/>
  <c r="L54" i="1"/>
  <c r="N54" i="1" s="1"/>
  <c r="L55" i="1"/>
  <c r="N55" i="1" s="1"/>
  <c r="L56" i="1"/>
  <c r="N56" i="1" s="1"/>
  <c r="O56" i="1" s="1"/>
  <c r="L57" i="1"/>
  <c r="N57" i="1" s="1"/>
  <c r="O57" i="1" s="1"/>
  <c r="L58" i="1"/>
  <c r="N58" i="1" s="1"/>
  <c r="L59" i="1"/>
  <c r="N59" i="1" s="1"/>
  <c r="L60" i="1"/>
  <c r="N60" i="1" s="1"/>
  <c r="L61" i="1"/>
  <c r="N61" i="1" s="1"/>
  <c r="O61" i="1" s="1"/>
  <c r="L62" i="1"/>
  <c r="N62" i="1" s="1"/>
  <c r="L63" i="1"/>
  <c r="N63" i="1" s="1"/>
  <c r="L64" i="1"/>
  <c r="N64" i="1" s="1"/>
  <c r="L65" i="1"/>
  <c r="N65" i="1" s="1"/>
  <c r="O65" i="1" s="1"/>
  <c r="L66" i="1"/>
  <c r="N66" i="1" s="1"/>
  <c r="L67" i="1"/>
  <c r="N67" i="1" s="1"/>
  <c r="L68" i="1"/>
  <c r="N68" i="1" s="1"/>
  <c r="O68" i="1" s="1"/>
  <c r="L69" i="1"/>
  <c r="N69" i="1" s="1"/>
  <c r="O69" i="1" s="1"/>
  <c r="L70" i="1"/>
  <c r="L71" i="1"/>
  <c r="N71" i="1" s="1"/>
  <c r="O71" i="1"/>
  <c r="L72" i="1"/>
  <c r="N72" i="1" s="1"/>
  <c r="O72" i="1" s="1"/>
  <c r="L73" i="1"/>
  <c r="N73" i="1" s="1"/>
  <c r="O73" i="1" s="1"/>
  <c r="L74" i="1"/>
  <c r="N74" i="1" s="1"/>
  <c r="L75" i="1"/>
  <c r="N75" i="1" s="1"/>
  <c r="L76" i="1"/>
  <c r="N76" i="1" s="1"/>
  <c r="L77" i="1"/>
  <c r="N77" i="1" s="1"/>
  <c r="O77" i="1" s="1"/>
  <c r="L78" i="1"/>
  <c r="N78" i="1" s="1"/>
  <c r="L79" i="1"/>
  <c r="N79" i="1" s="1"/>
  <c r="L80" i="1"/>
  <c r="N80" i="1" s="1"/>
  <c r="O80" i="1" s="1"/>
  <c r="L81" i="1"/>
  <c r="N81" i="1" s="1"/>
  <c r="O81" i="1" s="1"/>
  <c r="L82" i="1"/>
  <c r="L83" i="1"/>
  <c r="N83" i="1" s="1"/>
  <c r="L84" i="1"/>
  <c r="N84" i="1" s="1"/>
  <c r="O84" i="1" s="1"/>
  <c r="L85" i="1"/>
  <c r="N85" i="1" s="1"/>
  <c r="O85" i="1" s="1"/>
  <c r="L87" i="1"/>
  <c r="N87" i="1" s="1"/>
  <c r="L88" i="1"/>
  <c r="N88" i="1" s="1"/>
  <c r="O88" i="1" s="1"/>
  <c r="L89" i="1"/>
  <c r="L91" i="1"/>
  <c r="N91" i="1" s="1"/>
  <c r="L92" i="1"/>
  <c r="N92" i="1" s="1"/>
  <c r="L93" i="1"/>
  <c r="N93" i="1" s="1"/>
  <c r="L94" i="1"/>
  <c r="L95" i="1" s="1"/>
  <c r="L96" i="1"/>
  <c r="N96" i="1" s="1"/>
  <c r="L97" i="1"/>
  <c r="L98" i="1"/>
  <c r="N98" i="1" s="1"/>
  <c r="O98" i="1" s="1"/>
  <c r="L99" i="1"/>
  <c r="N99" i="1" s="1"/>
  <c r="O75" i="1" l="1"/>
  <c r="O60" i="1"/>
  <c r="O63" i="1"/>
  <c r="O21" i="1"/>
  <c r="O59" i="1"/>
  <c r="O64" i="1"/>
  <c r="L90" i="1"/>
  <c r="L86" i="1"/>
  <c r="O87" i="1"/>
  <c r="O99" i="1"/>
  <c r="N70" i="1"/>
  <c r="O70" i="1" s="1"/>
  <c r="N89" i="1"/>
  <c r="O89" i="1" s="1"/>
  <c r="L100" i="1"/>
  <c r="N97" i="1"/>
  <c r="O76" i="1"/>
  <c r="O93" i="1"/>
  <c r="O83" i="1"/>
  <c r="O91" i="1"/>
  <c r="N82" i="1"/>
  <c r="O82" i="1" s="1"/>
  <c r="O58" i="1"/>
  <c r="O74" i="1"/>
  <c r="O62" i="1"/>
  <c r="O50" i="1"/>
  <c r="O79" i="1"/>
  <c r="O67" i="1"/>
  <c r="O55" i="1"/>
  <c r="L44" i="1"/>
  <c r="N43" i="1"/>
  <c r="N44" i="1" s="1"/>
  <c r="N19" i="1"/>
  <c r="O19" i="1"/>
  <c r="O78" i="1"/>
  <c r="O66" i="1"/>
  <c r="O54" i="1"/>
  <c r="O17" i="1"/>
  <c r="O29" i="1"/>
  <c r="O35" i="1"/>
  <c r="N100" i="1"/>
  <c r="O96" i="1"/>
  <c r="O92" i="1"/>
  <c r="N94" i="1"/>
  <c r="O94" i="1" s="1"/>
  <c r="O97" i="1"/>
  <c r="N47" i="1"/>
  <c r="L46" i="1"/>
  <c r="N45" i="1"/>
  <c r="N46" i="1" s="1"/>
  <c r="O37" i="1"/>
  <c r="O11" i="1"/>
  <c r="N36" i="1"/>
  <c r="O36" i="1" s="1"/>
  <c r="O23" i="1"/>
  <c r="N16" i="1"/>
  <c r="O16" i="1" s="1"/>
  <c r="N28" i="1"/>
  <c r="O28" i="1" s="1"/>
  <c r="L41" i="1"/>
  <c r="N40" i="1"/>
  <c r="O40" i="1" s="1"/>
  <c r="N33" i="1"/>
  <c r="O33" i="1" s="1"/>
  <c r="N32" i="1"/>
  <c r="O32" i="1" s="1"/>
  <c r="O26" i="1"/>
  <c r="O30" i="1"/>
  <c r="O20" i="1"/>
  <c r="O10" i="1"/>
  <c r="O34" i="1"/>
  <c r="O24" i="1"/>
  <c r="O38" i="1"/>
  <c r="O14" i="1"/>
  <c r="N6" i="1"/>
  <c r="O6" i="1" s="1"/>
  <c r="O18" i="1"/>
  <c r="O13" i="1"/>
  <c r="O22" i="1"/>
  <c r="O12" i="1"/>
  <c r="O5" i="1"/>
  <c r="L9" i="1"/>
  <c r="O8" i="1"/>
  <c r="O7" i="1"/>
  <c r="N90" i="1" l="1"/>
  <c r="O45" i="1"/>
  <c r="O46" i="1" s="1"/>
  <c r="O43" i="1"/>
  <c r="O44" i="1" s="1"/>
  <c r="N9" i="1"/>
  <c r="O90" i="1"/>
  <c r="L101" i="1"/>
  <c r="N41" i="1"/>
  <c r="N86" i="1"/>
  <c r="O47" i="1"/>
  <c r="O86" i="1" s="1"/>
  <c r="O41" i="1"/>
  <c r="O95" i="1"/>
  <c r="N95" i="1"/>
  <c r="O9" i="1"/>
  <c r="O100" i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O101" i="1" l="1"/>
  <c r="N101" i="1"/>
  <c r="D32" i="2"/>
</calcChain>
</file>

<file path=xl/sharedStrings.xml><?xml version="1.0" encoding="utf-8"?>
<sst xmlns="http://schemas.openxmlformats.org/spreadsheetml/2006/main" count="760" uniqueCount="386">
  <si>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</si>
  <si>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</si>
  <si>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</si>
  <si>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</si>
  <si>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</si>
  <si>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</si>
  <si>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</si>
  <si>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100 testova</t>
  </si>
  <si>
    <t>komad</t>
  </si>
  <si>
    <t>VICOR</t>
  </si>
  <si>
    <t>500 ml</t>
  </si>
  <si>
    <t>SUPERLAB</t>
  </si>
  <si>
    <t>MAGNA PHARMACIA</t>
  </si>
  <si>
    <t>NEOMEDICA</t>
  </si>
  <si>
    <t>YUNICOM</t>
  </si>
  <si>
    <t>PROMEDIA</t>
  </si>
  <si>
    <t>EURODIJAGNOSTIKA</t>
  </si>
  <si>
    <t>1l</t>
  </si>
  <si>
    <t>SCORE</t>
  </si>
  <si>
    <t>MEDIAKTIVA</t>
  </si>
  <si>
    <t>INTERLAB</t>
  </si>
  <si>
    <t>10 x 1 ml</t>
  </si>
  <si>
    <t>50 komada</t>
  </si>
  <si>
    <t>10x10ml</t>
  </si>
  <si>
    <t>5x1ml</t>
  </si>
  <si>
    <t>4x1ml</t>
  </si>
  <si>
    <t>2x1ml</t>
  </si>
  <si>
    <t>1000 komada</t>
  </si>
  <si>
    <t>DIAGON</t>
  </si>
  <si>
    <t>10x5ml</t>
  </si>
  <si>
    <t>REMED</t>
  </si>
  <si>
    <t>250 ml</t>
  </si>
  <si>
    <t>REMED/STIGA</t>
  </si>
  <si>
    <t>BIOTEC MEDICAL</t>
  </si>
  <si>
    <t>16 testova</t>
  </si>
  <si>
    <t>DIALAB</t>
  </si>
  <si>
    <t>4x3ml</t>
  </si>
  <si>
    <t>12 testova</t>
  </si>
  <si>
    <t>ADOC</t>
  </si>
  <si>
    <t>PRIMAX</t>
  </si>
  <si>
    <t>MIT</t>
  </si>
  <si>
    <t>8 testova</t>
  </si>
  <si>
    <t>ELITECH</t>
  </si>
  <si>
    <t>Laboratorijski reagensi i prateće hemikalije za bojenje po Gramu za aparat AEROSPRAY</t>
  </si>
  <si>
    <t>Gram Reagent A: Decolorizer with Safranine 500ml</t>
  </si>
  <si>
    <t>Gram Reagent B: Iodine 500 ml</t>
  </si>
  <si>
    <t>Gram Reagent C: Crystal Violet 500 ml</t>
  </si>
  <si>
    <t>Nozzle Cleaninig Solution Concentrate 250 ml</t>
  </si>
  <si>
    <t>UNI-CHEM</t>
  </si>
  <si>
    <t>elta 90</t>
  </si>
  <si>
    <t>BIOMEDICA MP</t>
  </si>
  <si>
    <t>Laboratorijski testovi i reagensi za aparat multipleks RT PCR -  InGenius ili odgovarajući</t>
  </si>
  <si>
    <t>8 tuba sa 12 testova (96)</t>
  </si>
  <si>
    <t>Negativna kontrola- Molecular biology grade voda</t>
  </si>
  <si>
    <t>1 reakcija</t>
  </si>
  <si>
    <t xml:space="preserve">STI Plus pozitivna kontrola </t>
  </si>
  <si>
    <t>12 reakcija</t>
  </si>
  <si>
    <t xml:space="preserve">Ekstakcioni kertridz </t>
  </si>
  <si>
    <t>48 komada</t>
  </si>
  <si>
    <t>Interna kontrola</t>
  </si>
  <si>
    <t>PCR kasete</t>
  </si>
  <si>
    <t>192 komada</t>
  </si>
  <si>
    <t>Filter tips</t>
  </si>
  <si>
    <t>10 x 96 komadа</t>
  </si>
  <si>
    <t>eSwab стерилан</t>
  </si>
  <si>
    <t xml:space="preserve"> UTM 3ml medijum </t>
  </si>
  <si>
    <t>50 komadа</t>
  </si>
  <si>
    <t>48  komadа</t>
  </si>
  <si>
    <t xml:space="preserve">Macrolide-R/MG Elite Positive Control </t>
  </si>
  <si>
    <t xml:space="preserve">доказивање генома вируса HPV-RT PCR za HPV,аутоматизована екстракција </t>
  </si>
  <si>
    <t>96 (pakovanje садржи контроле и калибраторе)</t>
  </si>
  <si>
    <t>potrošni materijal za ekstrakciju</t>
  </si>
  <si>
    <t>HSV1 Standard</t>
  </si>
  <si>
    <t>HSV1 Pozitivna Kontrola</t>
  </si>
  <si>
    <t>BKV Standard</t>
  </si>
  <si>
    <t>BKV Pozitivna Kontrola</t>
  </si>
  <si>
    <t xml:space="preserve"> RT PCR CMV kvantitativni test. Monoreagens format.Za detekciju citomegalo virusa iz uzoraka pune krvi, plazme, likvora, urina, bukalnog brisa i  amnionska tečnosti. Limit detekcije manje od 20 IU / mL. </t>
  </si>
  <si>
    <t>CMV Standard</t>
  </si>
  <si>
    <t>CMV Pozitivna Kontrola</t>
  </si>
  <si>
    <t xml:space="preserve"> RT PCR HSV2 kvantitativni test. Monoreagens format.Za detekciju herpes simplex virusa 2 iz uzoraka pune krvi, plazme i likvora. Limit detekcije manje od 119 gEq / mL. </t>
  </si>
  <si>
    <t>HSV2 Standard</t>
  </si>
  <si>
    <t>HSV2 Pozitivna Kontrola</t>
  </si>
  <si>
    <t xml:space="preserve">RT PCR VZV kvantitativni test. Monoreagens format.Za detekciju varičela zoster virusa iz uzoraka pune krvi, plazme i likvora. Limit detekcije manje od 69gEq / mL. </t>
  </si>
  <si>
    <t>VZV Standard</t>
  </si>
  <si>
    <t>VZV Pozitivna Kontrola</t>
  </si>
  <si>
    <t xml:space="preserve">RT PCR Enterovirus kvantitativni test. Za detekciju humanih enterovirusna  iz uzoraka plazme i likvora.  Limit detekcije manje od 224 c / mL. </t>
  </si>
  <si>
    <t>Enterovirus Standard</t>
  </si>
  <si>
    <t>Enterovirus Pozitivna Kontrola</t>
  </si>
  <si>
    <t>Laboratorijski testovi i reagensi za aparat Smart Cycler Cepheid</t>
  </si>
  <si>
    <t xml:space="preserve"> RT PCR CMV kvantitativni test, limit detekcije 20IU/ml</t>
  </si>
  <si>
    <t xml:space="preserve"> RT PCR BKV kvantitativni test, limit detekcije 50IU/ml</t>
  </si>
  <si>
    <t>Laboratorijski testovi i reagensi za aparat Nucleo Mag S</t>
  </si>
  <si>
    <t>Kit za brzu manuelnu ekstrakciju virusne RNK I DNK, na principu magnetnih perlica komadpatibilan sa Nucleo Mag SEP mini magnetnim separatorom</t>
  </si>
  <si>
    <t>VIVOGEN</t>
  </si>
  <si>
    <t>Fosfor</t>
  </si>
  <si>
    <t>Phosphorus</t>
  </si>
  <si>
    <t>Trigliceridi</t>
  </si>
  <si>
    <t>Albumin</t>
  </si>
  <si>
    <t>CRP</t>
  </si>
  <si>
    <t>Calcium Arsenazo</t>
  </si>
  <si>
    <t>Reagensi za biohemijski analizator SELECTRA  ProM (ELITechGroup)</t>
  </si>
  <si>
    <t xml:space="preserve">ALP (DEA)                    </t>
  </si>
  <si>
    <t>4x62,5ml</t>
  </si>
  <si>
    <t xml:space="preserve">Albumin                               </t>
  </si>
  <si>
    <t>2x125ml</t>
  </si>
  <si>
    <t xml:space="preserve">ALT/GPT               </t>
  </si>
  <si>
    <t>5x125ml</t>
  </si>
  <si>
    <t xml:space="preserve">Amilaza                      </t>
  </si>
  <si>
    <t>6x50ml</t>
  </si>
  <si>
    <t xml:space="preserve">AST/GOT                </t>
  </si>
  <si>
    <t xml:space="preserve">Bilirubin Direktni       </t>
  </si>
  <si>
    <t xml:space="preserve">Ukupni Bilirubin             </t>
  </si>
  <si>
    <t xml:space="preserve">Kalcium (Arsenazo)             </t>
  </si>
  <si>
    <t xml:space="preserve">Holesterol                    </t>
  </si>
  <si>
    <t>6x100ml</t>
  </si>
  <si>
    <t xml:space="preserve">Kreatinine (Jaffe)                 </t>
  </si>
  <si>
    <t>4x250ml</t>
  </si>
  <si>
    <t xml:space="preserve">Gama-GT           </t>
  </si>
  <si>
    <t xml:space="preserve">Glucoza PAP                   </t>
  </si>
  <si>
    <t xml:space="preserve">HDL Holesterol         </t>
  </si>
  <si>
    <t>3x80ml</t>
  </si>
  <si>
    <t xml:space="preserve">HDL Holesterol  Kalibrator  </t>
  </si>
  <si>
    <t>Gvožđe (Feren)  </t>
  </si>
  <si>
    <t xml:space="preserve">CK NAC                              </t>
  </si>
  <si>
    <t xml:space="preserve">CK-MB                                </t>
  </si>
  <si>
    <t xml:space="preserve">LDH-L                                  </t>
  </si>
  <si>
    <t xml:space="preserve">Ukupni proteini                 </t>
  </si>
  <si>
    <t xml:space="preserve">Urea UV                            </t>
  </si>
  <si>
    <t xml:space="preserve">Mokraćna kiselina              </t>
  </si>
  <si>
    <t xml:space="preserve">Lipasa                               </t>
  </si>
  <si>
    <t>4x9,2ml</t>
  </si>
  <si>
    <t xml:space="preserve">Elical 2 Multikalibrator                      </t>
  </si>
  <si>
    <t xml:space="preserve">Elitrol I                                         </t>
  </si>
  <si>
    <t xml:space="preserve">Elitrol II                                        </t>
  </si>
  <si>
    <t xml:space="preserve">CK-MB Kontrola                             </t>
  </si>
  <si>
    <t>System Cleaning Solution</t>
  </si>
  <si>
    <t>Acid Solution</t>
  </si>
  <si>
    <t>System Solution</t>
  </si>
  <si>
    <t>Cuvette Rotor</t>
  </si>
  <si>
    <t>ECS Empty vials 10x10ml 1010</t>
  </si>
  <si>
    <t>ECS Empty vials 30x25ml 2530</t>
  </si>
  <si>
    <t>30x25ml</t>
  </si>
  <si>
    <t>Pedijatrijske casice 1000 komad</t>
  </si>
  <si>
    <t>5ml+2x25ml</t>
  </si>
  <si>
    <t>Kontrola za CRP Normalna</t>
  </si>
  <si>
    <t>Kontrola za CRP Patološka</t>
  </si>
  <si>
    <t>Kalibrator za CRP</t>
  </si>
  <si>
    <t>Reagensi za Osmometar OSMOMAT 030</t>
  </si>
  <si>
    <t>Referentni rastvor 290mOsmol/kg za analizator OSMOMAT 030</t>
  </si>
  <si>
    <t>10 ampula</t>
  </si>
  <si>
    <t>Kalibracioni standard 300 mOsmol/kg za analizator OSMOMAT 030</t>
  </si>
  <si>
    <t>Mikrotube za analizator OSMOMAT 030</t>
  </si>
  <si>
    <t>Reagensi za Osmometar Osmomat 3000 (Gonotec)</t>
  </si>
  <si>
    <t>Osmoref 290</t>
  </si>
  <si>
    <t>10 amp</t>
  </si>
  <si>
    <t>Calibration standard 300 mOsmol/kg</t>
  </si>
  <si>
    <t>Calibration standard 850 mOsmol/kg</t>
  </si>
  <si>
    <t>Reakcione čašice</t>
  </si>
  <si>
    <t>Reagensi za hloridometar</t>
  </si>
  <si>
    <t>Macroduct Supply kit</t>
  </si>
  <si>
    <t>1 x 6 testova</t>
  </si>
  <si>
    <t>Reagent set za test hloridi</t>
  </si>
  <si>
    <t>37x10ml+1x30ml</t>
  </si>
  <si>
    <t>Standardni rastvor 100</t>
  </si>
  <si>
    <t>Radna elektroda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</si>
  <si>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</si>
  <si>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</si>
  <si>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</si>
  <si>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</si>
  <si>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</si>
  <si>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</si>
  <si>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</si>
  <si>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</si>
  <si>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</si>
  <si>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</si>
  <si>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</si>
  <si>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</si>
  <si>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</si>
  <si>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</si>
  <si>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117</t>
  </si>
  <si>
    <t>Партија 137</t>
  </si>
  <si>
    <t>Партија 147</t>
  </si>
  <si>
    <t>Партија 148</t>
  </si>
  <si>
    <t>Партија 185</t>
  </si>
  <si>
    <t>Партија 201</t>
  </si>
  <si>
    <t>Партија 202</t>
  </si>
  <si>
    <t>Партија 203</t>
  </si>
  <si>
    <t>Партија 117 укупно</t>
  </si>
  <si>
    <t>Партија 137 укупно</t>
  </si>
  <si>
    <t>Партија 147 укупно</t>
  </si>
  <si>
    <t>Партија 148 укупно</t>
  </si>
  <si>
    <t>Партија 185 укупно</t>
  </si>
  <si>
    <t>Партија 201 укупно</t>
  </si>
  <si>
    <t>Партија 202 укупно</t>
  </si>
  <si>
    <t>Партија 203 укупно</t>
  </si>
  <si>
    <t>Gram Reagent A: Decolorizer with Safranine</t>
  </si>
  <si>
    <t>Gram Reagent B: Iodine</t>
  </si>
  <si>
    <t>Gram Reagent C: Crystal Violet</t>
  </si>
  <si>
    <t>Nozzle Cleaning Solution</t>
  </si>
  <si>
    <t>ELITech Group Inc. dba Wescor Inc.</t>
  </si>
  <si>
    <t>STI PLUS Elite MGB Kit</t>
  </si>
  <si>
    <t>Aqua pro injection</t>
  </si>
  <si>
    <t>STI PLUS - Elite Positive Control</t>
  </si>
  <si>
    <t>ELITe InGenius™ SP 200</t>
  </si>
  <si>
    <t>CPE - Internal Control</t>
  </si>
  <si>
    <t>ELITe InGenius™ PCR Cassette</t>
  </si>
  <si>
    <t>Filter Tips 300</t>
  </si>
  <si>
    <t>Eswab LQ Amies Reg.Nylon Flocked Applicator</t>
  </si>
  <si>
    <t>Mini UTM Kit 3 ml</t>
  </si>
  <si>
    <t>Macrolide-R/MG ELITe MGB Kit</t>
  </si>
  <si>
    <t>Macrolide-R/MG ELITe Positive Control</t>
  </si>
  <si>
    <t>High Risk HPV ELITe Panel</t>
  </si>
  <si>
    <t>ELITe InGenius SP 200 Consumable Set</t>
  </si>
  <si>
    <t>HSV1 ELITe MGB Kit</t>
  </si>
  <si>
    <t>HSV1 ELITe Standard</t>
  </si>
  <si>
    <t>HSV1 ELITe Positive Control</t>
  </si>
  <si>
    <t>BKV ELITe MGB Kit</t>
  </si>
  <si>
    <t>BKV ELITe Standard</t>
  </si>
  <si>
    <t>BKV ELITe Positive Control</t>
  </si>
  <si>
    <t>CMV ELITe MGB Kit</t>
  </si>
  <si>
    <t>CMV ELITe Standard</t>
  </si>
  <si>
    <t>CMV ELITe Positive Control</t>
  </si>
  <si>
    <t>HSV2 ELITe MGB Kit</t>
  </si>
  <si>
    <t>HSV2 ELITe Standard</t>
  </si>
  <si>
    <t>HSV2 ELITe Positive Control</t>
  </si>
  <si>
    <t>VZV ELITe MGB Kit</t>
  </si>
  <si>
    <t>VZV ELITe Standard</t>
  </si>
  <si>
    <t>VZV ELITe Positive Control</t>
  </si>
  <si>
    <t>Enterovirus ELITe MGB Kit</t>
  </si>
  <si>
    <t>Enterovirus ELITe Standard</t>
  </si>
  <si>
    <t>Enterovirus ELITe Positive Control</t>
  </si>
  <si>
    <t xml:space="preserve">ELITechGroup Spa </t>
  </si>
  <si>
    <t>Apoteka Beograd</t>
  </si>
  <si>
    <t xml:space="preserve">Copan Italia Spa </t>
  </si>
  <si>
    <t>OSANG Healthcare Co., Ltd</t>
  </si>
  <si>
    <t>ELITechGroup Spa</t>
  </si>
  <si>
    <t>ELITechGroup S.p.A.</t>
  </si>
  <si>
    <t>NucleoMag Virus</t>
  </si>
  <si>
    <t>Macherey- Nagel</t>
  </si>
  <si>
    <t>ALP (DEA) SL</t>
  </si>
  <si>
    <t>ALT/GPT 4+1 SL</t>
  </si>
  <si>
    <t>Amylase SL</t>
  </si>
  <si>
    <t>AST/GOT 4+1 SL</t>
  </si>
  <si>
    <t>Bilirubin Direct 4+1</t>
  </si>
  <si>
    <t>Bilirubin Total 4+1</t>
  </si>
  <si>
    <t>Cholesterol SL</t>
  </si>
  <si>
    <t>Creatinine Jaffe</t>
  </si>
  <si>
    <t>Gamma-GT Plus SL</t>
  </si>
  <si>
    <t>Glucose PAP SL</t>
  </si>
  <si>
    <t>Cholesterol HDL SL 2G</t>
  </si>
  <si>
    <t>Cholesterol HDL 2G Calibrator</t>
  </si>
  <si>
    <t>Iron Ferene</t>
  </si>
  <si>
    <t>CK NAC SL</t>
  </si>
  <si>
    <t>CK-MB SL</t>
  </si>
  <si>
    <t>LDH-L SL</t>
  </si>
  <si>
    <t>Total Protein Plus</t>
  </si>
  <si>
    <t>Triglycerides Mono SL New</t>
  </si>
  <si>
    <t>Urea UV SL</t>
  </si>
  <si>
    <t>Uric Acid Mono SL</t>
  </si>
  <si>
    <t>Lipase SL</t>
  </si>
  <si>
    <t>Elical 2</t>
  </si>
  <si>
    <t>Elitrol I</t>
  </si>
  <si>
    <t>Elitrol II</t>
  </si>
  <si>
    <t>CK-MB Control</t>
  </si>
  <si>
    <t>System Cleaning Solution for ELITech Clinical System Analyzers</t>
  </si>
  <si>
    <t>Acid Solution for ELITech Clinical System Analyzers</t>
  </si>
  <si>
    <t>System Solution for ELITech Clinical System Analyzers</t>
  </si>
  <si>
    <t>ECS Empty Vials + Caps 10x10ml</t>
  </si>
  <si>
    <t>ECS Empty Vials + Caps 30x25ml</t>
  </si>
  <si>
    <t>Sample Cups 2ml 1000pcs</t>
  </si>
  <si>
    <t>CRP IP</t>
  </si>
  <si>
    <t>CRP IP Control I</t>
  </si>
  <si>
    <t>CRP IP Control II</t>
  </si>
  <si>
    <t>CRP IP Calibrator Set</t>
  </si>
  <si>
    <t>ELITech Clinical Systems SAS</t>
  </si>
  <si>
    <t>ELITechGroup BV</t>
  </si>
  <si>
    <t>Osmoref 290 mOsmol/kg</t>
  </si>
  <si>
    <t>Gonotec GmbH</t>
  </si>
  <si>
    <t>Calibration Standard 300 mOsmol/kg</t>
  </si>
  <si>
    <t>Measuring vessels</t>
  </si>
  <si>
    <t>Calibration Standard 850 mOsmol/kg</t>
  </si>
  <si>
    <t>Macroduct Supply Kit</t>
  </si>
  <si>
    <t>ELITechGroup Inc.dba Wescor Inc.</t>
  </si>
  <si>
    <t>Reagent Set (Acid Buffer+Stabilizer)</t>
  </si>
  <si>
    <t>Standard Solution</t>
  </si>
  <si>
    <t>Sample Probe</t>
  </si>
  <si>
    <t>Elitech SR d.o.o.</t>
  </si>
  <si>
    <t>ЈАВНА НАБАВКА РЕАГЕНСИ, ИЗУЗЕВ ЗА ТРАНСФУЗИЈУ РЕДНИ БРОЈ 404-1-110/21-3</t>
  </si>
  <si>
    <t xml:space="preserve">STI Plus: истовремено доказивање генома C. trachomatis, N. gonorrheae, M. genitalium, T. Vaginalis - RT PCR, аутоматизована екстракција, мултиплекс  RT PCR </t>
  </si>
  <si>
    <t>доказивање генома M. genitalium и детекција резистенције на макролиде - RT PCR аутоматизована екстракција (Macrolide-R/MG Elite MGB kit или одговарајући)</t>
  </si>
  <si>
    <t xml:space="preserve"> RT PCR HSV1 kvantitativni test. Monoreagens format. Za detekciju herpes simplex virusa 1 iz uzoraka pune krvi, plazme i  likvora. Limit detekcije manje od 95 gEq /mL</t>
  </si>
  <si>
    <t xml:space="preserve">RT PCR BKV kvantitativni test. Monoreagens format. Za detekciju polyoma virusa iz uzoraka pune krvi, plazme, likvora, urina, bukalnog brisa i  amnionska tečnosti. Limit detekcije manje od 50 IU /mL 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</si>
  <si>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</si>
  <si>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</si>
  <si>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</si>
  <si>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</si>
  <si>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</si>
  <si>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Шифра</t>
  </si>
  <si>
    <t>RGN213384</t>
  </si>
  <si>
    <t>RGN213385</t>
  </si>
  <si>
    <t>RGN213386</t>
  </si>
  <si>
    <t>RGN213387</t>
  </si>
  <si>
    <t>RGN214078</t>
  </si>
  <si>
    <t>RGN214079</t>
  </si>
  <si>
    <t>RGN214080</t>
  </si>
  <si>
    <t>RGN214081</t>
  </si>
  <si>
    <t>RGN214082</t>
  </si>
  <si>
    <t>RGN214083</t>
  </si>
  <si>
    <t>RGN214084</t>
  </si>
  <si>
    <t>RGN214085</t>
  </si>
  <si>
    <t>RGN214086</t>
  </si>
  <si>
    <t>RGN214087</t>
  </si>
  <si>
    <t>RGN214088</t>
  </si>
  <si>
    <t>RGN214089</t>
  </si>
  <si>
    <t>RGN214090</t>
  </si>
  <si>
    <t>RGN214091</t>
  </si>
  <si>
    <t>RGN214092</t>
  </si>
  <si>
    <t>RGN214093</t>
  </si>
  <si>
    <t>RGN214094</t>
  </si>
  <si>
    <t>RGN214095</t>
  </si>
  <si>
    <t>RGN214096</t>
  </si>
  <si>
    <t>RGN214097</t>
  </si>
  <si>
    <t>RGN214098</t>
  </si>
  <si>
    <t>RGN214099</t>
  </si>
  <si>
    <t>RGN214100</t>
  </si>
  <si>
    <t>RGN214101</t>
  </si>
  <si>
    <t>RGN214102</t>
  </si>
  <si>
    <t>RGN214103</t>
  </si>
  <si>
    <t>RGN214104</t>
  </si>
  <si>
    <t>RGN214105</t>
  </si>
  <si>
    <t>RGN214106</t>
  </si>
  <si>
    <t>RGN214107</t>
  </si>
  <si>
    <t>RGN214108</t>
  </si>
  <si>
    <t>RGN214257</t>
  </si>
  <si>
    <t>RGN214258</t>
  </si>
  <si>
    <t>RGN214259</t>
  </si>
  <si>
    <t>RGN215338</t>
  </si>
  <si>
    <t>RGN215339</t>
  </si>
  <si>
    <t>RGN215340</t>
  </si>
  <si>
    <t>RGN215341</t>
  </si>
  <si>
    <t>RGN215342</t>
  </si>
  <si>
    <t>RGN215343</t>
  </si>
  <si>
    <t>RGN215344</t>
  </si>
  <si>
    <t>RGN215345</t>
  </si>
  <si>
    <t>RGN215346</t>
  </si>
  <si>
    <t>RGN215347</t>
  </si>
  <si>
    <t>RGN215348</t>
  </si>
  <si>
    <t>RGN215349</t>
  </si>
  <si>
    <t>RGN215350</t>
  </si>
  <si>
    <t>RGN215351</t>
  </si>
  <si>
    <t>RGN215352</t>
  </si>
  <si>
    <t>RGN215353</t>
  </si>
  <si>
    <t>RGN215354</t>
  </si>
  <si>
    <t>RGN215355</t>
  </si>
  <si>
    <t>RGN215356</t>
  </si>
  <si>
    <t>RGN215357</t>
  </si>
  <si>
    <t>RGN215358</t>
  </si>
  <si>
    <t>RGN215359</t>
  </si>
  <si>
    <t>RGN215360</t>
  </si>
  <si>
    <t>RGN215361</t>
  </si>
  <si>
    <t>RGN215362</t>
  </si>
  <si>
    <t>RGN215363</t>
  </si>
  <si>
    <t>RGN215364</t>
  </si>
  <si>
    <t>RGN215365</t>
  </si>
  <si>
    <t>RGN215366</t>
  </si>
  <si>
    <t>RGN215367</t>
  </si>
  <si>
    <t>RGN215368</t>
  </si>
  <si>
    <t>RGN215369</t>
  </si>
  <si>
    <t>RGN215370</t>
  </si>
  <si>
    <t>RGN215371</t>
  </si>
  <si>
    <t>RGN215372</t>
  </si>
  <si>
    <t>RGN215373</t>
  </si>
  <si>
    <t>RGN215374</t>
  </si>
  <si>
    <t>RGN215375</t>
  </si>
  <si>
    <t>RGN215376</t>
  </si>
  <si>
    <t>RGN215835</t>
  </si>
  <si>
    <t>RGN215836</t>
  </si>
  <si>
    <t>RGN215837</t>
  </si>
  <si>
    <t>RGN215838</t>
  </si>
  <si>
    <t>RGN215839</t>
  </si>
  <si>
    <t>RGN215840</t>
  </si>
  <si>
    <t>RGN215841</t>
  </si>
  <si>
    <t>RGN215842</t>
  </si>
  <si>
    <t>RGN215843</t>
  </si>
  <si>
    <t>RGN215844</t>
  </si>
  <si>
    <t>RGN215845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</si>
</sst>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10" fillId="28" borderId="1" xfId="0" applyFont="1" applyFill="1" applyBorder="1" applyAlignment="1">
      <alignment horizontal="center" vertical="center" wrapText="1"/>
    </xf>
    <xf numFmtId="0" fontId="3" fillId="28" borderId="1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8">
    <cellStyle name="20% - Accent1 2" xfId="27" xr:uid="{00000000-0005-0000-0000-000000000000}"/>
    <cellStyle name="20% - Accent2 2" xfId="28" xr:uid="{00000000-0005-0000-0000-000001000000}"/>
    <cellStyle name="20% - Accent3 2" xfId="29" xr:uid="{00000000-0005-0000-0000-000002000000}"/>
    <cellStyle name="20% - Accent4 2" xfId="30" xr:uid="{00000000-0005-0000-0000-000003000000}"/>
    <cellStyle name="20% - Accent5 2" xfId="31" xr:uid="{00000000-0005-0000-0000-000004000000}"/>
    <cellStyle name="20% - Accent6 2" xfId="32" xr:uid="{00000000-0005-0000-0000-000005000000}"/>
    <cellStyle name="40% - Accent1 2" xfId="33" xr:uid="{00000000-0005-0000-0000-000006000000}"/>
    <cellStyle name="40% - Accent2 2" xfId="34" xr:uid="{00000000-0005-0000-0000-000007000000}"/>
    <cellStyle name="40% - Accent3 2" xfId="35" xr:uid="{00000000-0005-0000-0000-000008000000}"/>
    <cellStyle name="40% - Accent4 2" xfId="36" xr:uid="{00000000-0005-0000-0000-000009000000}"/>
    <cellStyle name="40% - Accent5 2" xfId="37" xr:uid="{00000000-0005-0000-0000-00000A000000}"/>
    <cellStyle name="40% - Accent6 2" xfId="38" xr:uid="{00000000-0005-0000-0000-00000B000000}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 2" xfId="45" xr:uid="{00000000-0005-0000-0000-000012000000}"/>
    <cellStyle name="Accent2 2" xfId="46" xr:uid="{00000000-0005-0000-0000-000013000000}"/>
    <cellStyle name="Accent3 2" xfId="47" xr:uid="{00000000-0005-0000-0000-000014000000}"/>
    <cellStyle name="Accent4 2" xfId="48" xr:uid="{00000000-0005-0000-0000-000015000000}"/>
    <cellStyle name="Accent5 2" xfId="49" xr:uid="{00000000-0005-0000-0000-000016000000}"/>
    <cellStyle name="Accent6 2" xfId="50" xr:uid="{00000000-0005-0000-0000-000017000000}"/>
    <cellStyle name="Bad 2" xfId="51" xr:uid="{00000000-0005-0000-0000-000018000000}"/>
    <cellStyle name="Calculation 2" xfId="52" xr:uid="{00000000-0005-0000-0000-000019000000}"/>
    <cellStyle name="Calculation 2 2" xfId="77" xr:uid="{00000000-0005-0000-0000-00001A000000}"/>
    <cellStyle name="Calculation 2 3" xfId="92" xr:uid="{00000000-0005-0000-0000-00001B000000}"/>
    <cellStyle name="Check Cell 2" xfId="53" xr:uid="{00000000-0005-0000-0000-00001C000000}"/>
    <cellStyle name="Comma 3" xfId="25" xr:uid="{00000000-0005-0000-0000-00001D000000}"/>
    <cellStyle name="Comma 3 2" xfId="96" xr:uid="{00000000-0005-0000-0000-00001E000000}"/>
    <cellStyle name="Comma 3 3" xfId="107" xr:uid="{00000000-0005-0000-0000-00001F000000}"/>
    <cellStyle name="Excel Built-in Normal" xfId="10" xr:uid="{00000000-0005-0000-0000-000020000000}"/>
    <cellStyle name="Excel Built-in Normal 2" xfId="54" xr:uid="{00000000-0005-0000-0000-000021000000}"/>
    <cellStyle name="Excel Built-in Normal 2 2" xfId="97" xr:uid="{00000000-0005-0000-0000-000022000000}"/>
    <cellStyle name="Explanatory Text 2" xfId="55" xr:uid="{00000000-0005-0000-0000-000023000000}"/>
    <cellStyle name="Good 2" xfId="56" xr:uid="{00000000-0005-0000-0000-000024000000}"/>
    <cellStyle name="Good 3" xfId="57" xr:uid="{00000000-0005-0000-0000-000025000000}"/>
    <cellStyle name="Heading 1 2" xfId="58" xr:uid="{00000000-0005-0000-0000-000026000000}"/>
    <cellStyle name="Heading 2 2" xfId="59" xr:uid="{00000000-0005-0000-0000-000027000000}"/>
    <cellStyle name="Heading 3 2" xfId="60" xr:uid="{00000000-0005-0000-0000-000028000000}"/>
    <cellStyle name="Heading 4 2" xfId="61" xr:uid="{00000000-0005-0000-0000-000029000000}"/>
    <cellStyle name="Input 2" xfId="62" xr:uid="{00000000-0005-0000-0000-00002A000000}"/>
    <cellStyle name="Input 2 2" xfId="78" xr:uid="{00000000-0005-0000-0000-00002B000000}"/>
    <cellStyle name="Input 2 3" xfId="91" xr:uid="{00000000-0005-0000-0000-00002C000000}"/>
    <cellStyle name="Linked Cell 2" xfId="63" xr:uid="{00000000-0005-0000-0000-00002D000000}"/>
    <cellStyle name="Neutral 2" xfId="64" xr:uid="{00000000-0005-0000-0000-00002E000000}"/>
    <cellStyle name="Normal" xfId="0" builtinId="0"/>
    <cellStyle name="Normal 10" xfId="6" xr:uid="{00000000-0005-0000-0000-000030000000}"/>
    <cellStyle name="Normal 10 2" xfId="21" xr:uid="{00000000-0005-0000-0000-000031000000}"/>
    <cellStyle name="Normal 11" xfId="3" xr:uid="{00000000-0005-0000-0000-000032000000}"/>
    <cellStyle name="Normal 11 2" xfId="24" xr:uid="{00000000-0005-0000-0000-000033000000}"/>
    <cellStyle name="Normal 13" xfId="23" xr:uid="{00000000-0005-0000-0000-000034000000}"/>
    <cellStyle name="Normal 13 2" xfId="98" xr:uid="{00000000-0005-0000-0000-000035000000}"/>
    <cellStyle name="Normal 13 3" xfId="106" xr:uid="{00000000-0005-0000-0000-000036000000}"/>
    <cellStyle name="Normal 16" xfId="22" xr:uid="{00000000-0005-0000-0000-000037000000}"/>
    <cellStyle name="Normal 2" xfId="7" xr:uid="{00000000-0005-0000-0000-000038000000}"/>
    <cellStyle name="Normal 2 16" xfId="15" xr:uid="{00000000-0005-0000-0000-000039000000}"/>
    <cellStyle name="Normal 2 17" xfId="16" xr:uid="{00000000-0005-0000-0000-00003A000000}"/>
    <cellStyle name="Normal 2 18" xfId="20" xr:uid="{00000000-0005-0000-0000-00003B000000}"/>
    <cellStyle name="Normal 2 18 2" xfId="99" xr:uid="{00000000-0005-0000-0000-00003C000000}"/>
    <cellStyle name="Normal 2 18 3" xfId="105" xr:uid="{00000000-0005-0000-0000-00003D000000}"/>
    <cellStyle name="Normal 2 2" xfId="66" xr:uid="{00000000-0005-0000-0000-00003E000000}"/>
    <cellStyle name="Normal 2 2 2" xfId="83" xr:uid="{00000000-0005-0000-0000-00003F000000}"/>
    <cellStyle name="Normal 2 3" xfId="65" xr:uid="{00000000-0005-0000-0000-000040000000}"/>
    <cellStyle name="Normal 2 3 2" xfId="100" xr:uid="{00000000-0005-0000-0000-000041000000}"/>
    <cellStyle name="Normal 2 4" xfId="82" xr:uid="{00000000-0005-0000-0000-000042000000}"/>
    <cellStyle name="Normal 3" xfId="8" xr:uid="{00000000-0005-0000-0000-000043000000}"/>
    <cellStyle name="Normal 3 2" xfId="9" xr:uid="{00000000-0005-0000-0000-000044000000}"/>
    <cellStyle name="Normal 3 2 2" xfId="101" xr:uid="{00000000-0005-0000-0000-000045000000}"/>
    <cellStyle name="Normal 3 3" xfId="17" xr:uid="{00000000-0005-0000-0000-000046000000}"/>
    <cellStyle name="Normal 4" xfId="19" xr:uid="{00000000-0005-0000-0000-000047000000}"/>
    <cellStyle name="Normal 4 2" xfId="67" xr:uid="{00000000-0005-0000-0000-000048000000}"/>
    <cellStyle name="Normal 4 2 2" xfId="85" xr:uid="{00000000-0005-0000-0000-000049000000}"/>
    <cellStyle name="Normal 4 3" xfId="84" xr:uid="{00000000-0005-0000-0000-00004A000000}"/>
    <cellStyle name="Normal 4 3 2" xfId="102" xr:uid="{00000000-0005-0000-0000-00004B000000}"/>
    <cellStyle name="Normal 5" xfId="2" xr:uid="{00000000-0005-0000-0000-00004C000000}"/>
    <cellStyle name="Normal 5 2" xfId="68" xr:uid="{00000000-0005-0000-0000-00004D000000}"/>
    <cellStyle name="Normal 5 3" xfId="103" xr:uid="{00000000-0005-0000-0000-00004E000000}"/>
    <cellStyle name="Normal 6" xfId="5" xr:uid="{00000000-0005-0000-0000-00004F000000}"/>
    <cellStyle name="Normal 6 2" xfId="86" xr:uid="{00000000-0005-0000-0000-000050000000}"/>
    <cellStyle name="Normal 6 3" xfId="69" xr:uid="{00000000-0005-0000-0000-000051000000}"/>
    <cellStyle name="Normal 7" xfId="4" xr:uid="{00000000-0005-0000-0000-000052000000}"/>
    <cellStyle name="Normal 7 2" xfId="70" xr:uid="{00000000-0005-0000-0000-000053000000}"/>
    <cellStyle name="Normal 8" xfId="13" xr:uid="{00000000-0005-0000-0000-000054000000}"/>
    <cellStyle name="Normal 9" xfId="26" xr:uid="{00000000-0005-0000-0000-000055000000}"/>
    <cellStyle name="Normal 9 2" xfId="104" xr:uid="{00000000-0005-0000-0000-000056000000}"/>
    <cellStyle name="Normal_Priznto djuture" xfId="1" xr:uid="{00000000-0005-0000-0000-000057000000}"/>
    <cellStyle name="Normal_Sheet1_4" xfId="14" xr:uid="{00000000-0005-0000-0000-000058000000}"/>
    <cellStyle name="Note 2" xfId="71" xr:uid="{00000000-0005-0000-0000-000059000000}"/>
    <cellStyle name="Note 2 2" xfId="79" xr:uid="{00000000-0005-0000-0000-00005A000000}"/>
    <cellStyle name="Note 2 3" xfId="95" xr:uid="{00000000-0005-0000-0000-00005B000000}"/>
    <cellStyle name="Output 2" xfId="72" xr:uid="{00000000-0005-0000-0000-00005C000000}"/>
    <cellStyle name="Output 2 2" xfId="80" xr:uid="{00000000-0005-0000-0000-00005D000000}"/>
    <cellStyle name="Output 2 3" xfId="87" xr:uid="{00000000-0005-0000-0000-00005E000000}"/>
    <cellStyle name="Output 2 4" xfId="89" xr:uid="{00000000-0005-0000-0000-00005F000000}"/>
    <cellStyle name="Output 2 5" xfId="93" xr:uid="{00000000-0005-0000-0000-000060000000}"/>
    <cellStyle name="Percent 2" xfId="73" xr:uid="{00000000-0005-0000-0000-000061000000}"/>
    <cellStyle name="Standard 2" xfId="12" xr:uid="{00000000-0005-0000-0000-000062000000}"/>
    <cellStyle name="Standard 3" xfId="11" xr:uid="{00000000-0005-0000-0000-000063000000}"/>
    <cellStyle name="Title 2" xfId="74" xr:uid="{00000000-0005-0000-0000-000064000000}"/>
    <cellStyle name="Total 2" xfId="75" xr:uid="{00000000-0005-0000-0000-000065000000}"/>
    <cellStyle name="Total 2 2" xfId="81" xr:uid="{00000000-0005-0000-0000-000066000000}"/>
    <cellStyle name="Total 2 3" xfId="88" xr:uid="{00000000-0005-0000-0000-000067000000}"/>
    <cellStyle name="Total 2 4" xfId="90" xr:uid="{00000000-0005-0000-0000-000068000000}"/>
    <cellStyle name="Total 2 5" xfId="94" xr:uid="{00000000-0005-0000-0000-000069000000}"/>
    <cellStyle name="Warning Text 2" xfId="76" xr:uid="{00000000-0005-0000-0000-00006A000000}"/>
    <cellStyle name="Нормалан 2" xfId="18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1"/>
  <sheetViews>
    <sheetView tabSelected="1" zoomScale="90" zoomScaleNormal="90" workbookViewId="0">
      <pane xSplit="3" ySplit="5" topLeftCell="D84" activePane="bottomRight" state="frozen"/>
      <selection pane="topRight" activeCell="F1" sqref="F1"/>
      <selection pane="bottomLeft" activeCell="A2" sqref="A2"/>
      <selection pane="bottomRight" activeCell="G87" sqref="G87"/>
    </sheetView>
  </sheetViews>
  <sheetFormatPr defaultRowHeight="12" outlineLevelRow="2"/>
  <cols>
    <col min="1" max="1" width="23.7109375" style="29" customWidth="1"/>
    <col min="2" max="2" width="28.85546875" style="12" customWidth="1"/>
    <col min="3" max="3" width="9.140625" style="12"/>
    <col min="4" max="5" width="20.85546875" style="12" customWidth="1"/>
    <col min="6" max="6" width="10.7109375" style="12" customWidth="1"/>
    <col min="7" max="7" width="14" style="12" customWidth="1"/>
    <col min="8" max="9" width="20.140625" style="12" customWidth="1"/>
    <col min="10" max="10" width="14.140625" style="14" bestFit="1" customWidth="1"/>
    <col min="11" max="11" width="16.42578125" style="28" customWidth="1"/>
    <col min="12" max="12" width="18.140625" style="28" customWidth="1"/>
    <col min="13" max="13" width="13.28515625" style="27" customWidth="1"/>
    <col min="14" max="15" width="16.140625" style="2" customWidth="1"/>
    <col min="16" max="16384" width="9.140625" style="2"/>
  </cols>
  <sheetData>
    <row r="1" spans="1:15" s="46" customFormat="1" ht="24" customHeight="1">
      <c r="A1" s="48" t="s">
        <v>292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47" customFormat="1" ht="24" customHeight="1">
      <c r="A2" s="49" t="s">
        <v>287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46" customFormat="1" ht="24.75" customHeight="1">
      <c r="A3" s="50" t="s">
        <v>286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24">
      <c r="A4" s="1" t="s">
        <v>173</v>
      </c>
      <c r="B4" s="1" t="s">
        <v>0</v>
      </c>
      <c r="C4" s="1" t="s">
        <v>174</v>
      </c>
      <c r="D4" s="1" t="s">
        <v>1</v>
      </c>
      <c r="E4" s="1" t="s">
        <v>297</v>
      </c>
      <c r="F4" s="1" t="s">
        <v>171</v>
      </c>
      <c r="G4" s="1" t="s">
        <v>172</v>
      </c>
      <c r="H4" s="1" t="s">
        <v>176</v>
      </c>
      <c r="I4" s="1" t="s">
        <v>2</v>
      </c>
      <c r="J4" s="1" t="s">
        <v>175</v>
      </c>
      <c r="K4" s="24" t="s">
        <v>294</v>
      </c>
      <c r="L4" s="24" t="s">
        <v>295</v>
      </c>
      <c r="M4" s="25" t="s">
        <v>177</v>
      </c>
      <c r="N4" s="1" t="s">
        <v>178</v>
      </c>
      <c r="O4" s="1" t="s">
        <v>296</v>
      </c>
    </row>
    <row r="5" spans="1:15" ht="36" outlineLevel="2">
      <c r="A5" s="30" t="s">
        <v>179</v>
      </c>
      <c r="B5" s="7" t="s">
        <v>43</v>
      </c>
      <c r="C5" s="3">
        <v>1</v>
      </c>
      <c r="D5" s="7" t="s">
        <v>44</v>
      </c>
      <c r="E5" s="54" t="s">
        <v>298</v>
      </c>
      <c r="F5" s="7" t="s">
        <v>4</v>
      </c>
      <c r="G5" s="7" t="s">
        <v>10</v>
      </c>
      <c r="H5" s="35" t="s">
        <v>195</v>
      </c>
      <c r="I5" s="35" t="s">
        <v>199</v>
      </c>
      <c r="J5" s="8"/>
      <c r="K5" s="38">
        <v>5500</v>
      </c>
      <c r="L5" s="5">
        <f t="shared" ref="L5:L8" si="0">J5*K5</f>
        <v>0</v>
      </c>
      <c r="M5" s="26">
        <v>0.2</v>
      </c>
      <c r="N5" s="5">
        <f t="shared" ref="N5:N8" si="1">L5*M5</f>
        <v>0</v>
      </c>
      <c r="O5" s="5">
        <f t="shared" ref="O5:O8" si="2">L5+N5</f>
        <v>0</v>
      </c>
    </row>
    <row r="6" spans="1:15" ht="36" outlineLevel="2">
      <c r="A6" s="30" t="s">
        <v>179</v>
      </c>
      <c r="B6" s="7" t="s">
        <v>43</v>
      </c>
      <c r="C6" s="3">
        <v>2</v>
      </c>
      <c r="D6" s="7" t="s">
        <v>45</v>
      </c>
      <c r="E6" s="54" t="s">
        <v>299</v>
      </c>
      <c r="F6" s="7" t="s">
        <v>4</v>
      </c>
      <c r="G6" s="7" t="s">
        <v>10</v>
      </c>
      <c r="H6" s="7" t="s">
        <v>196</v>
      </c>
      <c r="I6" s="35" t="s">
        <v>199</v>
      </c>
      <c r="J6" s="8"/>
      <c r="K6" s="5">
        <v>3375</v>
      </c>
      <c r="L6" s="5">
        <f t="shared" si="0"/>
        <v>0</v>
      </c>
      <c r="M6" s="26">
        <v>0.2</v>
      </c>
      <c r="N6" s="5">
        <f t="shared" si="1"/>
        <v>0</v>
      </c>
      <c r="O6" s="5">
        <f t="shared" si="2"/>
        <v>0</v>
      </c>
    </row>
    <row r="7" spans="1:15" ht="36" outlineLevel="2">
      <c r="A7" s="30" t="s">
        <v>179</v>
      </c>
      <c r="B7" s="7" t="s">
        <v>43</v>
      </c>
      <c r="C7" s="3">
        <v>3</v>
      </c>
      <c r="D7" s="7" t="s">
        <v>46</v>
      </c>
      <c r="E7" s="54" t="s">
        <v>300</v>
      </c>
      <c r="F7" s="7" t="s">
        <v>4</v>
      </c>
      <c r="G7" s="7" t="s">
        <v>10</v>
      </c>
      <c r="H7" s="7" t="s">
        <v>197</v>
      </c>
      <c r="I7" s="7" t="s">
        <v>199</v>
      </c>
      <c r="J7" s="8"/>
      <c r="K7" s="5">
        <v>3125</v>
      </c>
      <c r="L7" s="5">
        <f t="shared" si="0"/>
        <v>0</v>
      </c>
      <c r="M7" s="26">
        <v>0.2</v>
      </c>
      <c r="N7" s="5">
        <f t="shared" si="1"/>
        <v>0</v>
      </c>
      <c r="O7" s="5">
        <f t="shared" si="2"/>
        <v>0</v>
      </c>
    </row>
    <row r="8" spans="1:15" customFormat="1" ht="36.75" outlineLevel="2" thickBot="1">
      <c r="A8" s="30" t="s">
        <v>179</v>
      </c>
      <c r="B8" s="7" t="s">
        <v>43</v>
      </c>
      <c r="C8" s="3">
        <v>4</v>
      </c>
      <c r="D8" s="7" t="s">
        <v>47</v>
      </c>
      <c r="E8" s="54" t="s">
        <v>301</v>
      </c>
      <c r="F8" s="7" t="s">
        <v>4</v>
      </c>
      <c r="G8" s="7" t="s">
        <v>31</v>
      </c>
      <c r="H8" s="36" t="s">
        <v>198</v>
      </c>
      <c r="I8" s="37" t="s">
        <v>199</v>
      </c>
      <c r="J8" s="8"/>
      <c r="K8" s="39">
        <v>3400</v>
      </c>
      <c r="L8" s="5">
        <f t="shared" si="0"/>
        <v>0</v>
      </c>
      <c r="M8" s="26">
        <v>0.2</v>
      </c>
      <c r="N8" s="5">
        <f t="shared" si="1"/>
        <v>0</v>
      </c>
      <c r="O8" s="5">
        <f t="shared" si="2"/>
        <v>0</v>
      </c>
    </row>
    <row r="9" spans="1:15" customFormat="1" ht="15.75" thickBot="1">
      <c r="A9" s="51" t="s">
        <v>187</v>
      </c>
      <c r="B9" s="52"/>
      <c r="C9" s="52"/>
      <c r="D9" s="52"/>
      <c r="E9" s="52"/>
      <c r="F9" s="52"/>
      <c r="G9" s="52"/>
      <c r="H9" s="52"/>
      <c r="I9" s="52"/>
      <c r="J9" s="52"/>
      <c r="K9" s="53"/>
      <c r="L9" s="32">
        <f>SUBTOTAL(9,L5:L8)</f>
        <v>0</v>
      </c>
      <c r="M9" s="33"/>
      <c r="N9" s="34">
        <f>SUBTOTAL(9,N5:N8)</f>
        <v>0</v>
      </c>
      <c r="O9" s="34">
        <f>SUBTOTAL(9,O5:O8)</f>
        <v>0</v>
      </c>
    </row>
    <row r="10" spans="1:15" ht="108" outlineLevel="2">
      <c r="A10" s="30" t="s">
        <v>180</v>
      </c>
      <c r="B10" s="7" t="s">
        <v>51</v>
      </c>
      <c r="C10" s="3">
        <v>1</v>
      </c>
      <c r="D10" s="7" t="s">
        <v>288</v>
      </c>
      <c r="E10" s="54" t="s">
        <v>302</v>
      </c>
      <c r="F10" s="7" t="s">
        <v>4</v>
      </c>
      <c r="G10" s="7" t="s">
        <v>52</v>
      </c>
      <c r="H10" s="35" t="s">
        <v>200</v>
      </c>
      <c r="I10" s="35" t="s">
        <v>231</v>
      </c>
      <c r="J10" s="8"/>
      <c r="K10" s="38">
        <v>177600</v>
      </c>
      <c r="L10" s="5">
        <f t="shared" ref="L10:L16" si="3">J10*K10</f>
        <v>0</v>
      </c>
      <c r="M10" s="26">
        <v>0.2</v>
      </c>
      <c r="N10" s="5">
        <f t="shared" ref="N10:N16" si="4">L10*M10</f>
        <v>0</v>
      </c>
      <c r="O10" s="5">
        <f t="shared" ref="O10:O16" si="5">L10+N10</f>
        <v>0</v>
      </c>
    </row>
    <row r="11" spans="1:15" customFormat="1" ht="36" outlineLevel="2">
      <c r="A11" s="30" t="s">
        <v>180</v>
      </c>
      <c r="B11" s="7" t="s">
        <v>51</v>
      </c>
      <c r="C11" s="3">
        <v>2</v>
      </c>
      <c r="D11" s="7" t="s">
        <v>53</v>
      </c>
      <c r="E11" s="54" t="s">
        <v>303</v>
      </c>
      <c r="F11" s="7" t="s">
        <v>4</v>
      </c>
      <c r="G11" s="7" t="s">
        <v>54</v>
      </c>
      <c r="H11" s="7" t="s">
        <v>201</v>
      </c>
      <c r="I11" s="7" t="s">
        <v>232</v>
      </c>
      <c r="J11" s="8"/>
      <c r="K11" s="5">
        <v>1000</v>
      </c>
      <c r="L11" s="5">
        <f t="shared" si="3"/>
        <v>0</v>
      </c>
      <c r="M11" s="26">
        <v>0.2</v>
      </c>
      <c r="N11" s="5">
        <f t="shared" si="4"/>
        <v>0</v>
      </c>
      <c r="O11" s="5">
        <f t="shared" si="5"/>
        <v>0</v>
      </c>
    </row>
    <row r="12" spans="1:15" ht="36" outlineLevel="2">
      <c r="A12" s="30" t="s">
        <v>180</v>
      </c>
      <c r="B12" s="7" t="s">
        <v>51</v>
      </c>
      <c r="C12" s="3">
        <v>3</v>
      </c>
      <c r="D12" s="7" t="s">
        <v>55</v>
      </c>
      <c r="E12" s="54" t="s">
        <v>304</v>
      </c>
      <c r="F12" s="7" t="s">
        <v>4</v>
      </c>
      <c r="G12" s="7" t="s">
        <v>56</v>
      </c>
      <c r="H12" s="7" t="s">
        <v>202</v>
      </c>
      <c r="I12" s="7" t="s">
        <v>231</v>
      </c>
      <c r="J12" s="8"/>
      <c r="K12" s="5">
        <v>35400</v>
      </c>
      <c r="L12" s="5">
        <f t="shared" si="3"/>
        <v>0</v>
      </c>
      <c r="M12" s="26">
        <v>0.2</v>
      </c>
      <c r="N12" s="5">
        <f t="shared" si="4"/>
        <v>0</v>
      </c>
      <c r="O12" s="5">
        <f t="shared" si="5"/>
        <v>0</v>
      </c>
    </row>
    <row r="13" spans="1:15" ht="36" outlineLevel="2">
      <c r="A13" s="30" t="s">
        <v>180</v>
      </c>
      <c r="B13" s="7" t="s">
        <v>51</v>
      </c>
      <c r="C13" s="3">
        <v>4</v>
      </c>
      <c r="D13" s="7" t="s">
        <v>57</v>
      </c>
      <c r="E13" s="54" t="s">
        <v>305</v>
      </c>
      <c r="F13" s="7" t="s">
        <v>4</v>
      </c>
      <c r="G13" s="7" t="s">
        <v>58</v>
      </c>
      <c r="H13" s="7" t="s">
        <v>203</v>
      </c>
      <c r="I13" s="7" t="s">
        <v>231</v>
      </c>
      <c r="J13" s="8"/>
      <c r="K13" s="5">
        <v>39000</v>
      </c>
      <c r="L13" s="5">
        <f t="shared" si="3"/>
        <v>0</v>
      </c>
      <c r="M13" s="26">
        <v>0.2</v>
      </c>
      <c r="N13" s="5">
        <f t="shared" si="4"/>
        <v>0</v>
      </c>
      <c r="O13" s="5">
        <f t="shared" si="5"/>
        <v>0</v>
      </c>
    </row>
    <row r="14" spans="1:15" ht="36" outlineLevel="2">
      <c r="A14" s="30" t="s">
        <v>180</v>
      </c>
      <c r="B14" s="7" t="s">
        <v>51</v>
      </c>
      <c r="C14" s="3">
        <v>5</v>
      </c>
      <c r="D14" s="7" t="s">
        <v>59</v>
      </c>
      <c r="E14" s="54" t="s">
        <v>306</v>
      </c>
      <c r="F14" s="7" t="s">
        <v>4</v>
      </c>
      <c r="G14" s="7" t="s">
        <v>58</v>
      </c>
      <c r="H14" s="7" t="s">
        <v>204</v>
      </c>
      <c r="I14" s="7" t="s">
        <v>231</v>
      </c>
      <c r="J14" s="8"/>
      <c r="K14" s="5">
        <v>17835</v>
      </c>
      <c r="L14" s="5">
        <f t="shared" si="3"/>
        <v>0</v>
      </c>
      <c r="M14" s="26">
        <v>0.2</v>
      </c>
      <c r="N14" s="5">
        <f t="shared" si="4"/>
        <v>0</v>
      </c>
      <c r="O14" s="5">
        <f t="shared" si="5"/>
        <v>0</v>
      </c>
    </row>
    <row r="15" spans="1:15" ht="36" outlineLevel="2">
      <c r="A15" s="30" t="s">
        <v>180</v>
      </c>
      <c r="B15" s="7" t="s">
        <v>51</v>
      </c>
      <c r="C15" s="3">
        <v>6</v>
      </c>
      <c r="D15" s="7" t="s">
        <v>60</v>
      </c>
      <c r="E15" s="54" t="s">
        <v>307</v>
      </c>
      <c r="F15" s="7" t="s">
        <v>4</v>
      </c>
      <c r="G15" s="7" t="s">
        <v>61</v>
      </c>
      <c r="H15" s="7" t="s">
        <v>205</v>
      </c>
      <c r="I15" s="7" t="s">
        <v>231</v>
      </c>
      <c r="J15" s="8"/>
      <c r="K15" s="5">
        <v>52910</v>
      </c>
      <c r="L15" s="5">
        <f t="shared" si="3"/>
        <v>0</v>
      </c>
      <c r="M15" s="26">
        <v>0.2</v>
      </c>
      <c r="N15" s="5">
        <f t="shared" si="4"/>
        <v>0</v>
      </c>
      <c r="O15" s="5">
        <f t="shared" si="5"/>
        <v>0</v>
      </c>
    </row>
    <row r="16" spans="1:15" ht="36" outlineLevel="2">
      <c r="A16" s="30" t="s">
        <v>180</v>
      </c>
      <c r="B16" s="7" t="s">
        <v>51</v>
      </c>
      <c r="C16" s="3">
        <v>7</v>
      </c>
      <c r="D16" s="7" t="s">
        <v>62</v>
      </c>
      <c r="E16" s="54" t="s">
        <v>308</v>
      </c>
      <c r="F16" s="7" t="s">
        <v>4</v>
      </c>
      <c r="G16" s="7" t="s">
        <v>63</v>
      </c>
      <c r="H16" s="7" t="s">
        <v>206</v>
      </c>
      <c r="I16" s="7" t="s">
        <v>231</v>
      </c>
      <c r="J16" s="8"/>
      <c r="K16" s="5">
        <v>19000</v>
      </c>
      <c r="L16" s="5">
        <f t="shared" si="3"/>
        <v>0</v>
      </c>
      <c r="M16" s="26">
        <v>0.2</v>
      </c>
      <c r="N16" s="5">
        <f t="shared" si="4"/>
        <v>0</v>
      </c>
      <c r="O16" s="5">
        <f t="shared" si="5"/>
        <v>0</v>
      </c>
    </row>
    <row r="17" spans="1:15" ht="36" outlineLevel="2">
      <c r="A17" s="30" t="s">
        <v>180</v>
      </c>
      <c r="B17" s="7" t="s">
        <v>51</v>
      </c>
      <c r="C17" s="3">
        <v>8</v>
      </c>
      <c r="D17" s="7" t="s">
        <v>64</v>
      </c>
      <c r="E17" s="54" t="s">
        <v>309</v>
      </c>
      <c r="F17" s="7" t="s">
        <v>4</v>
      </c>
      <c r="G17" s="7" t="s">
        <v>22</v>
      </c>
      <c r="H17" s="40" t="s">
        <v>207</v>
      </c>
      <c r="I17" s="7" t="s">
        <v>233</v>
      </c>
      <c r="J17" s="8"/>
      <c r="K17" s="5">
        <v>4000</v>
      </c>
      <c r="L17" s="5">
        <f t="shared" ref="L17:L40" si="6">J17*K17</f>
        <v>0</v>
      </c>
      <c r="M17" s="26">
        <v>0.2</v>
      </c>
      <c r="N17" s="5">
        <f t="shared" ref="N17:N40" si="7">L17*M17</f>
        <v>0</v>
      </c>
      <c r="O17" s="5">
        <f t="shared" ref="O17:O40" si="8">L17+N17</f>
        <v>0</v>
      </c>
    </row>
    <row r="18" spans="1:15" ht="36" outlineLevel="2">
      <c r="A18" s="30" t="s">
        <v>180</v>
      </c>
      <c r="B18" s="7" t="s">
        <v>51</v>
      </c>
      <c r="C18" s="3">
        <v>9</v>
      </c>
      <c r="D18" s="7" t="s">
        <v>65</v>
      </c>
      <c r="E18" s="54" t="s">
        <v>310</v>
      </c>
      <c r="F18" s="7" t="s">
        <v>4</v>
      </c>
      <c r="G18" s="7" t="s">
        <v>66</v>
      </c>
      <c r="H18" s="7" t="s">
        <v>208</v>
      </c>
      <c r="I18" s="7" t="s">
        <v>233</v>
      </c>
      <c r="J18" s="8"/>
      <c r="K18" s="5">
        <v>9500</v>
      </c>
      <c r="L18" s="5">
        <f t="shared" si="6"/>
        <v>0</v>
      </c>
      <c r="M18" s="26">
        <v>0.2</v>
      </c>
      <c r="N18" s="5">
        <f t="shared" si="7"/>
        <v>0</v>
      </c>
      <c r="O18" s="5">
        <f t="shared" si="8"/>
        <v>0</v>
      </c>
    </row>
    <row r="19" spans="1:15" customFormat="1" ht="96" outlineLevel="2">
      <c r="A19" s="30" t="s">
        <v>180</v>
      </c>
      <c r="B19" s="7" t="s">
        <v>51</v>
      </c>
      <c r="C19" s="3">
        <v>10</v>
      </c>
      <c r="D19" s="7" t="s">
        <v>289</v>
      </c>
      <c r="E19" s="54" t="s">
        <v>311</v>
      </c>
      <c r="F19" s="7" t="s">
        <v>4</v>
      </c>
      <c r="G19" s="7" t="s">
        <v>67</v>
      </c>
      <c r="H19" s="7" t="s">
        <v>209</v>
      </c>
      <c r="I19" s="7" t="s">
        <v>231</v>
      </c>
      <c r="J19" s="8"/>
      <c r="K19" s="5">
        <v>88800</v>
      </c>
      <c r="L19" s="5">
        <f t="shared" si="6"/>
        <v>0</v>
      </c>
      <c r="M19" s="26">
        <v>0.2</v>
      </c>
      <c r="N19" s="5">
        <f t="shared" si="7"/>
        <v>0</v>
      </c>
      <c r="O19" s="5">
        <f t="shared" si="8"/>
        <v>0</v>
      </c>
    </row>
    <row r="20" spans="1:15" customFormat="1" ht="36" outlineLevel="2">
      <c r="A20" s="30" t="s">
        <v>180</v>
      </c>
      <c r="B20" s="7" t="s">
        <v>51</v>
      </c>
      <c r="C20" s="3">
        <v>11</v>
      </c>
      <c r="D20" s="7" t="s">
        <v>68</v>
      </c>
      <c r="E20" s="54" t="s">
        <v>312</v>
      </c>
      <c r="F20" s="7" t="s">
        <v>4</v>
      </c>
      <c r="G20" s="7" t="s">
        <v>56</v>
      </c>
      <c r="H20" s="7" t="s">
        <v>210</v>
      </c>
      <c r="I20" s="7" t="s">
        <v>231</v>
      </c>
      <c r="J20" s="8"/>
      <c r="K20" s="5">
        <v>35400</v>
      </c>
      <c r="L20" s="5">
        <f t="shared" si="6"/>
        <v>0</v>
      </c>
      <c r="M20" s="26">
        <v>0.2</v>
      </c>
      <c r="N20" s="5">
        <f t="shared" si="7"/>
        <v>0</v>
      </c>
      <c r="O20" s="5">
        <f t="shared" si="8"/>
        <v>0</v>
      </c>
    </row>
    <row r="21" spans="1:15" customFormat="1" ht="48" outlineLevel="2">
      <c r="A21" s="30" t="s">
        <v>180</v>
      </c>
      <c r="B21" s="7" t="s">
        <v>51</v>
      </c>
      <c r="C21" s="3">
        <v>12</v>
      </c>
      <c r="D21" s="7" t="s">
        <v>69</v>
      </c>
      <c r="E21" s="54" t="s">
        <v>313</v>
      </c>
      <c r="F21" s="7" t="s">
        <v>4</v>
      </c>
      <c r="G21" s="7" t="s">
        <v>70</v>
      </c>
      <c r="H21" s="7" t="s">
        <v>211</v>
      </c>
      <c r="I21" s="7" t="s">
        <v>234</v>
      </c>
      <c r="J21" s="8"/>
      <c r="K21" s="5">
        <v>214848</v>
      </c>
      <c r="L21" s="5">
        <f t="shared" si="6"/>
        <v>0</v>
      </c>
      <c r="M21" s="26">
        <v>0.2</v>
      </c>
      <c r="N21" s="5">
        <f t="shared" si="7"/>
        <v>0</v>
      </c>
      <c r="O21" s="5">
        <f t="shared" si="8"/>
        <v>0</v>
      </c>
    </row>
    <row r="22" spans="1:15" ht="36" outlineLevel="2">
      <c r="A22" s="30" t="s">
        <v>180</v>
      </c>
      <c r="B22" s="7" t="s">
        <v>51</v>
      </c>
      <c r="C22" s="3">
        <v>13</v>
      </c>
      <c r="D22" s="7" t="s">
        <v>71</v>
      </c>
      <c r="E22" s="54" t="s">
        <v>314</v>
      </c>
      <c r="F22" s="7" t="s">
        <v>4</v>
      </c>
      <c r="G22" s="7" t="s">
        <v>58</v>
      </c>
      <c r="H22" s="7" t="s">
        <v>212</v>
      </c>
      <c r="I22" s="7" t="s">
        <v>231</v>
      </c>
      <c r="J22" s="8"/>
      <c r="K22" s="5">
        <v>24000</v>
      </c>
      <c r="L22" s="5">
        <f t="shared" si="6"/>
        <v>0</v>
      </c>
      <c r="M22" s="26">
        <v>0.2</v>
      </c>
      <c r="N22" s="5">
        <f t="shared" si="7"/>
        <v>0</v>
      </c>
      <c r="O22" s="5">
        <f t="shared" si="8"/>
        <v>0</v>
      </c>
    </row>
    <row r="23" spans="1:15" customFormat="1" ht="96" outlineLevel="2">
      <c r="A23" s="30" t="s">
        <v>180</v>
      </c>
      <c r="B23" s="7" t="s">
        <v>51</v>
      </c>
      <c r="C23" s="3">
        <v>14</v>
      </c>
      <c r="D23" s="9" t="s">
        <v>290</v>
      </c>
      <c r="E23" s="54" t="s">
        <v>315</v>
      </c>
      <c r="F23" s="7" t="s">
        <v>4</v>
      </c>
      <c r="G23" s="7" t="s">
        <v>7</v>
      </c>
      <c r="H23" s="41" t="s">
        <v>213</v>
      </c>
      <c r="I23" s="7" t="s">
        <v>235</v>
      </c>
      <c r="J23" s="8"/>
      <c r="K23" s="5">
        <v>160000</v>
      </c>
      <c r="L23" s="5">
        <f t="shared" si="6"/>
        <v>0</v>
      </c>
      <c r="M23" s="26">
        <v>0.2</v>
      </c>
      <c r="N23" s="5">
        <f t="shared" si="7"/>
        <v>0</v>
      </c>
      <c r="O23" s="5">
        <f t="shared" si="8"/>
        <v>0</v>
      </c>
    </row>
    <row r="24" spans="1:15" customFormat="1" ht="36" outlineLevel="2">
      <c r="A24" s="30" t="s">
        <v>180</v>
      </c>
      <c r="B24" s="7" t="s">
        <v>51</v>
      </c>
      <c r="C24" s="3">
        <v>15</v>
      </c>
      <c r="D24" s="7" t="s">
        <v>72</v>
      </c>
      <c r="E24" s="54" t="s">
        <v>316</v>
      </c>
      <c r="F24" s="7" t="s">
        <v>4</v>
      </c>
      <c r="G24" s="7" t="s">
        <v>34</v>
      </c>
      <c r="H24" s="41" t="s">
        <v>214</v>
      </c>
      <c r="I24" s="7" t="s">
        <v>235</v>
      </c>
      <c r="J24" s="8"/>
      <c r="K24" s="5">
        <v>20000</v>
      </c>
      <c r="L24" s="5">
        <f t="shared" si="6"/>
        <v>0</v>
      </c>
      <c r="M24" s="26">
        <v>0.2</v>
      </c>
      <c r="N24" s="5">
        <f t="shared" si="7"/>
        <v>0</v>
      </c>
      <c r="O24" s="5">
        <f t="shared" si="8"/>
        <v>0</v>
      </c>
    </row>
    <row r="25" spans="1:15" customFormat="1" ht="36" outlineLevel="2">
      <c r="A25" s="30" t="s">
        <v>180</v>
      </c>
      <c r="B25" s="7" t="s">
        <v>51</v>
      </c>
      <c r="C25" s="3">
        <v>16</v>
      </c>
      <c r="D25" s="7" t="s">
        <v>73</v>
      </c>
      <c r="E25" s="54" t="s">
        <v>317</v>
      </c>
      <c r="F25" s="7" t="s">
        <v>4</v>
      </c>
      <c r="G25" s="7" t="s">
        <v>37</v>
      </c>
      <c r="H25" s="41" t="s">
        <v>215</v>
      </c>
      <c r="I25" s="7" t="s">
        <v>235</v>
      </c>
      <c r="J25" s="8"/>
      <c r="K25" s="5">
        <v>35400</v>
      </c>
      <c r="L25" s="5">
        <f t="shared" si="6"/>
        <v>0</v>
      </c>
      <c r="M25" s="26">
        <v>0.2</v>
      </c>
      <c r="N25" s="5">
        <f t="shared" si="7"/>
        <v>0</v>
      </c>
      <c r="O25" s="5">
        <f t="shared" si="8"/>
        <v>0</v>
      </c>
    </row>
    <row r="26" spans="1:15" customFormat="1" ht="114" customHeight="1" outlineLevel="2">
      <c r="A26" s="30" t="s">
        <v>180</v>
      </c>
      <c r="B26" s="7" t="s">
        <v>51</v>
      </c>
      <c r="C26" s="3">
        <v>17</v>
      </c>
      <c r="D26" s="10" t="s">
        <v>291</v>
      </c>
      <c r="E26" s="54" t="s">
        <v>318</v>
      </c>
      <c r="F26" s="7" t="s">
        <v>4</v>
      </c>
      <c r="G26" s="7" t="s">
        <v>7</v>
      </c>
      <c r="H26" s="41" t="s">
        <v>216</v>
      </c>
      <c r="I26" s="7" t="s">
        <v>235</v>
      </c>
      <c r="J26" s="8"/>
      <c r="K26" s="5">
        <v>160000</v>
      </c>
      <c r="L26" s="5">
        <f t="shared" si="6"/>
        <v>0</v>
      </c>
      <c r="M26" s="26">
        <v>0.2</v>
      </c>
      <c r="N26" s="5">
        <f t="shared" si="7"/>
        <v>0</v>
      </c>
      <c r="O26" s="5">
        <f t="shared" si="8"/>
        <v>0</v>
      </c>
    </row>
    <row r="27" spans="1:15" customFormat="1" ht="36" outlineLevel="2">
      <c r="A27" s="30" t="s">
        <v>180</v>
      </c>
      <c r="B27" s="7" t="s">
        <v>51</v>
      </c>
      <c r="C27" s="3">
        <v>18</v>
      </c>
      <c r="D27" s="7" t="s">
        <v>74</v>
      </c>
      <c r="E27" s="54" t="s">
        <v>319</v>
      </c>
      <c r="F27" s="7" t="s">
        <v>4</v>
      </c>
      <c r="G27" s="7" t="s">
        <v>34</v>
      </c>
      <c r="H27" s="41" t="s">
        <v>217</v>
      </c>
      <c r="I27" s="7" t="s">
        <v>235</v>
      </c>
      <c r="J27" s="8"/>
      <c r="K27" s="5">
        <v>20000</v>
      </c>
      <c r="L27" s="5">
        <f t="shared" si="6"/>
        <v>0</v>
      </c>
      <c r="M27" s="26">
        <v>0.2</v>
      </c>
      <c r="N27" s="5">
        <f t="shared" si="7"/>
        <v>0</v>
      </c>
      <c r="O27" s="5">
        <f t="shared" si="8"/>
        <v>0</v>
      </c>
    </row>
    <row r="28" spans="1:15" customFormat="1" ht="36" outlineLevel="2">
      <c r="A28" s="30" t="s">
        <v>180</v>
      </c>
      <c r="B28" s="7" t="s">
        <v>51</v>
      </c>
      <c r="C28" s="3">
        <v>19</v>
      </c>
      <c r="D28" s="7" t="s">
        <v>75</v>
      </c>
      <c r="E28" s="54" t="s">
        <v>320</v>
      </c>
      <c r="F28" s="7" t="s">
        <v>4</v>
      </c>
      <c r="G28" s="7" t="s">
        <v>37</v>
      </c>
      <c r="H28" s="41" t="s">
        <v>218</v>
      </c>
      <c r="I28" s="7" t="s">
        <v>235</v>
      </c>
      <c r="J28" s="8"/>
      <c r="K28" s="5">
        <v>35400</v>
      </c>
      <c r="L28" s="5">
        <f t="shared" si="6"/>
        <v>0</v>
      </c>
      <c r="M28" s="26">
        <v>0.2</v>
      </c>
      <c r="N28" s="5">
        <f t="shared" si="7"/>
        <v>0</v>
      </c>
      <c r="O28" s="5">
        <f t="shared" si="8"/>
        <v>0</v>
      </c>
    </row>
    <row r="29" spans="1:15" customFormat="1" ht="120" outlineLevel="2">
      <c r="A29" s="30" t="s">
        <v>180</v>
      </c>
      <c r="B29" s="7" t="s">
        <v>51</v>
      </c>
      <c r="C29" s="3">
        <v>20</v>
      </c>
      <c r="D29" s="9" t="s">
        <v>76</v>
      </c>
      <c r="E29" s="54" t="s">
        <v>321</v>
      </c>
      <c r="F29" s="7" t="s">
        <v>4</v>
      </c>
      <c r="G29" s="7" t="s">
        <v>7</v>
      </c>
      <c r="H29" s="41" t="s">
        <v>219</v>
      </c>
      <c r="I29" s="7" t="s">
        <v>235</v>
      </c>
      <c r="J29" s="8"/>
      <c r="K29" s="5">
        <v>160000</v>
      </c>
      <c r="L29" s="5">
        <f t="shared" si="6"/>
        <v>0</v>
      </c>
      <c r="M29" s="26">
        <v>0.2</v>
      </c>
      <c r="N29" s="5">
        <f t="shared" si="7"/>
        <v>0</v>
      </c>
      <c r="O29" s="5">
        <f t="shared" si="8"/>
        <v>0</v>
      </c>
    </row>
    <row r="30" spans="1:15" customFormat="1" ht="36" outlineLevel="2">
      <c r="A30" s="30" t="s">
        <v>180</v>
      </c>
      <c r="B30" s="7" t="s">
        <v>51</v>
      </c>
      <c r="C30" s="3">
        <v>21</v>
      </c>
      <c r="D30" s="7" t="s">
        <v>77</v>
      </c>
      <c r="E30" s="54" t="s">
        <v>322</v>
      </c>
      <c r="F30" s="7" t="s">
        <v>4</v>
      </c>
      <c r="G30" s="7" t="s">
        <v>41</v>
      </c>
      <c r="H30" s="41" t="s">
        <v>220</v>
      </c>
      <c r="I30" s="7" t="s">
        <v>235</v>
      </c>
      <c r="J30" s="8"/>
      <c r="K30" s="5">
        <v>20000</v>
      </c>
      <c r="L30" s="5">
        <f t="shared" si="6"/>
        <v>0</v>
      </c>
      <c r="M30" s="26">
        <v>0.2</v>
      </c>
      <c r="N30" s="5">
        <f t="shared" si="7"/>
        <v>0</v>
      </c>
      <c r="O30" s="5">
        <f t="shared" si="8"/>
        <v>0</v>
      </c>
    </row>
    <row r="31" spans="1:15" customFormat="1" ht="36" outlineLevel="2">
      <c r="A31" s="30" t="s">
        <v>180</v>
      </c>
      <c r="B31" s="7" t="s">
        <v>51</v>
      </c>
      <c r="C31" s="3">
        <v>22</v>
      </c>
      <c r="D31" s="7" t="s">
        <v>78</v>
      </c>
      <c r="E31" s="54" t="s">
        <v>323</v>
      </c>
      <c r="F31" s="7" t="s">
        <v>4</v>
      </c>
      <c r="G31" s="7" t="s">
        <v>37</v>
      </c>
      <c r="H31" s="41" t="s">
        <v>221</v>
      </c>
      <c r="I31" s="7" t="s">
        <v>235</v>
      </c>
      <c r="J31" s="8"/>
      <c r="K31" s="5">
        <v>35400</v>
      </c>
      <c r="L31" s="5">
        <f t="shared" si="6"/>
        <v>0</v>
      </c>
      <c r="M31" s="26">
        <v>0.2</v>
      </c>
      <c r="N31" s="5">
        <f t="shared" si="7"/>
        <v>0</v>
      </c>
      <c r="O31" s="5">
        <f t="shared" si="8"/>
        <v>0</v>
      </c>
    </row>
    <row r="32" spans="1:15" customFormat="1" ht="96" outlineLevel="2">
      <c r="A32" s="30" t="s">
        <v>180</v>
      </c>
      <c r="B32" s="7" t="s">
        <v>51</v>
      </c>
      <c r="C32" s="3">
        <v>23</v>
      </c>
      <c r="D32" s="9" t="s">
        <v>79</v>
      </c>
      <c r="E32" s="54" t="s">
        <v>324</v>
      </c>
      <c r="F32" s="7" t="s">
        <v>4</v>
      </c>
      <c r="G32" s="7" t="s">
        <v>7</v>
      </c>
      <c r="H32" s="41" t="s">
        <v>222</v>
      </c>
      <c r="I32" s="7" t="s">
        <v>235</v>
      </c>
      <c r="J32" s="8"/>
      <c r="K32" s="5">
        <v>160000</v>
      </c>
      <c r="L32" s="5">
        <f t="shared" si="6"/>
        <v>0</v>
      </c>
      <c r="M32" s="26">
        <v>0.2</v>
      </c>
      <c r="N32" s="5">
        <f t="shared" si="7"/>
        <v>0</v>
      </c>
      <c r="O32" s="5">
        <f t="shared" si="8"/>
        <v>0</v>
      </c>
    </row>
    <row r="33" spans="1:15" customFormat="1" ht="36" outlineLevel="2">
      <c r="A33" s="30" t="s">
        <v>180</v>
      </c>
      <c r="B33" s="7" t="s">
        <v>51</v>
      </c>
      <c r="C33" s="3">
        <v>24</v>
      </c>
      <c r="D33" s="7" t="s">
        <v>80</v>
      </c>
      <c r="E33" s="54" t="s">
        <v>325</v>
      </c>
      <c r="F33" s="7" t="s">
        <v>4</v>
      </c>
      <c r="G33" s="7" t="s">
        <v>34</v>
      </c>
      <c r="H33" s="41" t="s">
        <v>223</v>
      </c>
      <c r="I33" s="7" t="s">
        <v>235</v>
      </c>
      <c r="J33" s="8"/>
      <c r="K33" s="5">
        <v>20000</v>
      </c>
      <c r="L33" s="5">
        <f t="shared" si="6"/>
        <v>0</v>
      </c>
      <c r="M33" s="26">
        <v>0.2</v>
      </c>
      <c r="N33" s="5">
        <f t="shared" si="7"/>
        <v>0</v>
      </c>
      <c r="O33" s="5">
        <f t="shared" si="8"/>
        <v>0</v>
      </c>
    </row>
    <row r="34" spans="1:15" customFormat="1" ht="36" outlineLevel="2">
      <c r="A34" s="30" t="s">
        <v>180</v>
      </c>
      <c r="B34" s="7" t="s">
        <v>51</v>
      </c>
      <c r="C34" s="3">
        <v>25</v>
      </c>
      <c r="D34" s="7" t="s">
        <v>81</v>
      </c>
      <c r="E34" s="54" t="s">
        <v>326</v>
      </c>
      <c r="F34" s="7" t="s">
        <v>4</v>
      </c>
      <c r="G34" s="7" t="s">
        <v>37</v>
      </c>
      <c r="H34" s="42" t="s">
        <v>224</v>
      </c>
      <c r="I34" s="7" t="s">
        <v>235</v>
      </c>
      <c r="J34" s="8"/>
      <c r="K34" s="5">
        <v>35400</v>
      </c>
      <c r="L34" s="5">
        <f t="shared" si="6"/>
        <v>0</v>
      </c>
      <c r="M34" s="26">
        <v>0.2</v>
      </c>
      <c r="N34" s="5">
        <f t="shared" si="7"/>
        <v>0</v>
      </c>
      <c r="O34" s="5">
        <f t="shared" si="8"/>
        <v>0</v>
      </c>
    </row>
    <row r="35" spans="1:15" customFormat="1" ht="96" outlineLevel="2">
      <c r="A35" s="30" t="s">
        <v>180</v>
      </c>
      <c r="B35" s="7" t="s">
        <v>51</v>
      </c>
      <c r="C35" s="3">
        <v>26</v>
      </c>
      <c r="D35" s="10" t="s">
        <v>82</v>
      </c>
      <c r="E35" s="54" t="s">
        <v>327</v>
      </c>
      <c r="F35" s="7" t="s">
        <v>4</v>
      </c>
      <c r="G35" s="7" t="s">
        <v>7</v>
      </c>
      <c r="H35" s="42" t="s">
        <v>225</v>
      </c>
      <c r="I35" s="7" t="s">
        <v>235</v>
      </c>
      <c r="J35" s="8"/>
      <c r="K35" s="5">
        <v>160000</v>
      </c>
      <c r="L35" s="5">
        <f t="shared" si="6"/>
        <v>0</v>
      </c>
      <c r="M35" s="26">
        <v>0.2</v>
      </c>
      <c r="N35" s="5">
        <f t="shared" si="7"/>
        <v>0</v>
      </c>
      <c r="O35" s="5">
        <f t="shared" si="8"/>
        <v>0</v>
      </c>
    </row>
    <row r="36" spans="1:15" customFormat="1" ht="36" outlineLevel="2">
      <c r="A36" s="30" t="s">
        <v>180</v>
      </c>
      <c r="B36" s="7" t="s">
        <v>51</v>
      </c>
      <c r="C36" s="3">
        <v>27</v>
      </c>
      <c r="D36" s="7" t="s">
        <v>83</v>
      </c>
      <c r="E36" s="54" t="s">
        <v>328</v>
      </c>
      <c r="F36" s="7" t="s">
        <v>4</v>
      </c>
      <c r="G36" s="7" t="s">
        <v>34</v>
      </c>
      <c r="H36" s="42" t="s">
        <v>226</v>
      </c>
      <c r="I36" s="7" t="s">
        <v>235</v>
      </c>
      <c r="J36" s="8"/>
      <c r="K36" s="5">
        <v>20000</v>
      </c>
      <c r="L36" s="5">
        <f t="shared" si="6"/>
        <v>0</v>
      </c>
      <c r="M36" s="26">
        <v>0.2</v>
      </c>
      <c r="N36" s="5">
        <f t="shared" si="7"/>
        <v>0</v>
      </c>
      <c r="O36" s="5">
        <f t="shared" si="8"/>
        <v>0</v>
      </c>
    </row>
    <row r="37" spans="1:15" customFormat="1" ht="36" outlineLevel="2">
      <c r="A37" s="30" t="s">
        <v>180</v>
      </c>
      <c r="B37" s="7" t="s">
        <v>51</v>
      </c>
      <c r="C37" s="3">
        <v>28</v>
      </c>
      <c r="D37" s="7" t="s">
        <v>84</v>
      </c>
      <c r="E37" s="54" t="s">
        <v>329</v>
      </c>
      <c r="F37" s="7" t="s">
        <v>4</v>
      </c>
      <c r="G37" s="7" t="s">
        <v>37</v>
      </c>
      <c r="H37" s="42" t="s">
        <v>227</v>
      </c>
      <c r="I37" s="7" t="s">
        <v>235</v>
      </c>
      <c r="J37" s="8"/>
      <c r="K37" s="5">
        <v>35400</v>
      </c>
      <c r="L37" s="5">
        <f t="shared" si="6"/>
        <v>0</v>
      </c>
      <c r="M37" s="26">
        <v>0.2</v>
      </c>
      <c r="N37" s="5">
        <f t="shared" si="7"/>
        <v>0</v>
      </c>
      <c r="O37" s="5">
        <f t="shared" si="8"/>
        <v>0</v>
      </c>
    </row>
    <row r="38" spans="1:15" customFormat="1" ht="84" outlineLevel="2">
      <c r="A38" s="30" t="s">
        <v>180</v>
      </c>
      <c r="B38" s="7" t="s">
        <v>51</v>
      </c>
      <c r="C38" s="3">
        <v>29</v>
      </c>
      <c r="D38" s="10" t="s">
        <v>85</v>
      </c>
      <c r="E38" s="54" t="s">
        <v>330</v>
      </c>
      <c r="F38" s="7" t="s">
        <v>4</v>
      </c>
      <c r="G38" s="7" t="s">
        <v>7</v>
      </c>
      <c r="H38" s="42" t="s">
        <v>228</v>
      </c>
      <c r="I38" s="7" t="s">
        <v>235</v>
      </c>
      <c r="J38" s="8"/>
      <c r="K38" s="5">
        <v>160000</v>
      </c>
      <c r="L38" s="5">
        <f t="shared" si="6"/>
        <v>0</v>
      </c>
      <c r="M38" s="26">
        <v>0.2</v>
      </c>
      <c r="N38" s="5">
        <f t="shared" si="7"/>
        <v>0</v>
      </c>
      <c r="O38" s="5">
        <f t="shared" si="8"/>
        <v>0</v>
      </c>
    </row>
    <row r="39" spans="1:15" customFormat="1" ht="36" outlineLevel="2">
      <c r="A39" s="30" t="s">
        <v>180</v>
      </c>
      <c r="B39" s="7" t="s">
        <v>51</v>
      </c>
      <c r="C39" s="3">
        <v>30</v>
      </c>
      <c r="D39" s="7" t="s">
        <v>86</v>
      </c>
      <c r="E39" s="54" t="s">
        <v>331</v>
      </c>
      <c r="F39" s="7" t="s">
        <v>4</v>
      </c>
      <c r="G39" s="7" t="s">
        <v>34</v>
      </c>
      <c r="H39" s="42" t="s">
        <v>229</v>
      </c>
      <c r="I39" s="7" t="s">
        <v>235</v>
      </c>
      <c r="J39" s="8"/>
      <c r="K39" s="5">
        <v>20000</v>
      </c>
      <c r="L39" s="5">
        <f t="shared" si="6"/>
        <v>0</v>
      </c>
      <c r="M39" s="26">
        <v>0.2</v>
      </c>
      <c r="N39" s="5">
        <f t="shared" si="7"/>
        <v>0</v>
      </c>
      <c r="O39" s="5">
        <f t="shared" si="8"/>
        <v>0</v>
      </c>
    </row>
    <row r="40" spans="1:15" customFormat="1" ht="36.75" outlineLevel="2" thickBot="1">
      <c r="A40" s="30" t="s">
        <v>180</v>
      </c>
      <c r="B40" s="7" t="s">
        <v>51</v>
      </c>
      <c r="C40" s="3">
        <v>31</v>
      </c>
      <c r="D40" s="7" t="s">
        <v>87</v>
      </c>
      <c r="E40" s="54" t="s">
        <v>332</v>
      </c>
      <c r="F40" s="7" t="s">
        <v>4</v>
      </c>
      <c r="G40" s="7" t="s">
        <v>37</v>
      </c>
      <c r="H40" s="43" t="s">
        <v>230</v>
      </c>
      <c r="I40" s="36" t="s">
        <v>235</v>
      </c>
      <c r="J40" s="8"/>
      <c r="K40" s="39">
        <v>35400</v>
      </c>
      <c r="L40" s="5">
        <f t="shared" si="6"/>
        <v>0</v>
      </c>
      <c r="M40" s="26">
        <v>0.2</v>
      </c>
      <c r="N40" s="5">
        <f t="shared" si="7"/>
        <v>0</v>
      </c>
      <c r="O40" s="5">
        <f t="shared" si="8"/>
        <v>0</v>
      </c>
    </row>
    <row r="41" spans="1:15" customFormat="1" ht="15.75" thickBot="1">
      <c r="A41" s="51" t="s">
        <v>188</v>
      </c>
      <c r="B41" s="52"/>
      <c r="C41" s="52"/>
      <c r="D41" s="52"/>
      <c r="E41" s="52"/>
      <c r="F41" s="52"/>
      <c r="G41" s="52"/>
      <c r="H41" s="52"/>
      <c r="I41" s="52"/>
      <c r="J41" s="52"/>
      <c r="K41" s="53"/>
      <c r="L41" s="32">
        <f>SUBTOTAL(9,L10:L40)</f>
        <v>0</v>
      </c>
      <c r="M41" s="33"/>
      <c r="N41" s="34">
        <f>SUBTOTAL(9,N10:N40)</f>
        <v>0</v>
      </c>
      <c r="O41" s="34">
        <f>SUBTOTAL(9,O10:O40)</f>
        <v>0</v>
      </c>
    </row>
    <row r="42" spans="1:15" customFormat="1" ht="36" outlineLevel="2">
      <c r="A42" s="30" t="s">
        <v>181</v>
      </c>
      <c r="B42" s="7" t="s">
        <v>88</v>
      </c>
      <c r="C42" s="3">
        <v>1</v>
      </c>
      <c r="D42" s="7" t="s">
        <v>89</v>
      </c>
      <c r="E42" s="54" t="s">
        <v>333</v>
      </c>
      <c r="F42" s="7" t="s">
        <v>4</v>
      </c>
      <c r="G42" s="7">
        <v>100</v>
      </c>
      <c r="H42" s="31" t="s">
        <v>219</v>
      </c>
      <c r="I42" s="31" t="s">
        <v>236</v>
      </c>
      <c r="J42" s="8"/>
      <c r="K42" s="5">
        <v>180000</v>
      </c>
      <c r="L42" s="5">
        <f t="shared" ref="L42:L45" si="9">J42*K42</f>
        <v>0</v>
      </c>
      <c r="M42" s="26">
        <v>0.2</v>
      </c>
      <c r="N42" s="5">
        <f t="shared" ref="N42:N45" si="10">L42*M42</f>
        <v>0</v>
      </c>
      <c r="O42" s="5">
        <f t="shared" ref="O42:O45" si="11">L42+N42</f>
        <v>0</v>
      </c>
    </row>
    <row r="43" spans="1:15" customFormat="1" ht="36.75" outlineLevel="2" thickBot="1">
      <c r="A43" s="30" t="s">
        <v>181</v>
      </c>
      <c r="B43" s="7" t="s">
        <v>88</v>
      </c>
      <c r="C43" s="3">
        <v>2</v>
      </c>
      <c r="D43" s="7" t="s">
        <v>90</v>
      </c>
      <c r="E43" s="54" t="s">
        <v>334</v>
      </c>
      <c r="F43" s="7" t="s">
        <v>4</v>
      </c>
      <c r="G43" s="7">
        <v>100</v>
      </c>
      <c r="H43" s="44" t="s">
        <v>216</v>
      </c>
      <c r="I43" s="44" t="s">
        <v>236</v>
      </c>
      <c r="J43" s="8"/>
      <c r="K43" s="5">
        <v>180000</v>
      </c>
      <c r="L43" s="5">
        <f t="shared" si="9"/>
        <v>0</v>
      </c>
      <c r="M43" s="26">
        <v>0.2</v>
      </c>
      <c r="N43" s="5">
        <f t="shared" si="10"/>
        <v>0</v>
      </c>
      <c r="O43" s="5">
        <f t="shared" si="11"/>
        <v>0</v>
      </c>
    </row>
    <row r="44" spans="1:15" customFormat="1" ht="15.75" thickBot="1">
      <c r="A44" s="51" t="s">
        <v>189</v>
      </c>
      <c r="B44" s="52"/>
      <c r="C44" s="52"/>
      <c r="D44" s="52"/>
      <c r="E44" s="52"/>
      <c r="F44" s="52"/>
      <c r="G44" s="52"/>
      <c r="H44" s="52"/>
      <c r="I44" s="52"/>
      <c r="J44" s="52"/>
      <c r="K44" s="53"/>
      <c r="L44" s="32">
        <f>SUBTOTAL(9,L42:L43)</f>
        <v>0</v>
      </c>
      <c r="M44" s="33"/>
      <c r="N44" s="34">
        <f>SUBTOTAL(9,N42:N43)</f>
        <v>0</v>
      </c>
      <c r="O44" s="34">
        <f>SUBTOTAL(9,O42:O43)</f>
        <v>0</v>
      </c>
    </row>
    <row r="45" spans="1:15" customFormat="1" ht="84.75" outlineLevel="2" thickBot="1">
      <c r="A45" s="30" t="s">
        <v>182</v>
      </c>
      <c r="B45" s="7" t="s">
        <v>91</v>
      </c>
      <c r="C45" s="3">
        <v>1</v>
      </c>
      <c r="D45" s="7" t="s">
        <v>92</v>
      </c>
      <c r="E45" s="54" t="s">
        <v>335</v>
      </c>
      <c r="F45" s="7" t="s">
        <v>4</v>
      </c>
      <c r="G45" s="7">
        <v>96</v>
      </c>
      <c r="H45" s="31" t="s">
        <v>237</v>
      </c>
      <c r="I45" s="31" t="s">
        <v>238</v>
      </c>
      <c r="J45" s="8"/>
      <c r="K45" s="5">
        <v>36000</v>
      </c>
      <c r="L45" s="5">
        <f t="shared" si="9"/>
        <v>0</v>
      </c>
      <c r="M45" s="26">
        <v>0.2</v>
      </c>
      <c r="N45" s="5">
        <f t="shared" si="10"/>
        <v>0</v>
      </c>
      <c r="O45" s="5">
        <f t="shared" si="11"/>
        <v>0</v>
      </c>
    </row>
    <row r="46" spans="1:15" customFormat="1" ht="15.75" thickBot="1">
      <c r="A46" s="51" t="s">
        <v>190</v>
      </c>
      <c r="B46" s="52"/>
      <c r="C46" s="52"/>
      <c r="D46" s="52"/>
      <c r="E46" s="52"/>
      <c r="F46" s="52"/>
      <c r="G46" s="52"/>
      <c r="H46" s="52"/>
      <c r="I46" s="52"/>
      <c r="J46" s="52"/>
      <c r="K46" s="53"/>
      <c r="L46" s="32">
        <f>SUBTOTAL(9,L45:L45)</f>
        <v>0</v>
      </c>
      <c r="M46" s="33"/>
      <c r="N46" s="34">
        <f>SUBTOTAL(9,N45:N45)</f>
        <v>0</v>
      </c>
      <c r="O46" s="34">
        <f>SUBTOTAL(9,O45:O45)</f>
        <v>0</v>
      </c>
    </row>
    <row r="47" spans="1:15" ht="36" outlineLevel="2">
      <c r="A47" s="30" t="s">
        <v>183</v>
      </c>
      <c r="B47" s="7" t="s">
        <v>100</v>
      </c>
      <c r="C47" s="3">
        <v>1</v>
      </c>
      <c r="D47" s="7" t="s">
        <v>101</v>
      </c>
      <c r="E47" s="54" t="s">
        <v>336</v>
      </c>
      <c r="F47" s="7" t="s">
        <v>4</v>
      </c>
      <c r="G47" s="7" t="s">
        <v>102</v>
      </c>
      <c r="H47" s="35" t="s">
        <v>239</v>
      </c>
      <c r="I47" s="35" t="s">
        <v>274</v>
      </c>
      <c r="J47" s="8"/>
      <c r="K47" s="38">
        <v>2988</v>
      </c>
      <c r="L47" s="5">
        <f t="shared" ref="L47:L58" si="12">J47*K47</f>
        <v>0</v>
      </c>
      <c r="M47" s="26">
        <v>0.2</v>
      </c>
      <c r="N47" s="5">
        <f t="shared" ref="N47:N58" si="13">L47*M47</f>
        <v>0</v>
      </c>
      <c r="O47" s="5">
        <f t="shared" ref="O47:O58" si="14">L47+N47</f>
        <v>0</v>
      </c>
    </row>
    <row r="48" spans="1:15" ht="36" outlineLevel="2">
      <c r="A48" s="30" t="s">
        <v>183</v>
      </c>
      <c r="B48" s="7" t="s">
        <v>100</v>
      </c>
      <c r="C48" s="3">
        <v>2</v>
      </c>
      <c r="D48" s="7" t="s">
        <v>103</v>
      </c>
      <c r="E48" s="54" t="s">
        <v>337</v>
      </c>
      <c r="F48" s="7" t="s">
        <v>4</v>
      </c>
      <c r="G48" s="7" t="s">
        <v>104</v>
      </c>
      <c r="H48" s="7" t="s">
        <v>97</v>
      </c>
      <c r="I48" s="7" t="s">
        <v>274</v>
      </c>
      <c r="J48" s="8"/>
      <c r="K48" s="5">
        <v>2886</v>
      </c>
      <c r="L48" s="5">
        <f t="shared" si="12"/>
        <v>0</v>
      </c>
      <c r="M48" s="26">
        <v>0.2</v>
      </c>
      <c r="N48" s="5">
        <f t="shared" si="13"/>
        <v>0</v>
      </c>
      <c r="O48" s="5">
        <f t="shared" si="14"/>
        <v>0</v>
      </c>
    </row>
    <row r="49" spans="1:15" ht="36" outlineLevel="2">
      <c r="A49" s="30" t="s">
        <v>183</v>
      </c>
      <c r="B49" s="7" t="s">
        <v>100</v>
      </c>
      <c r="C49" s="3">
        <v>3</v>
      </c>
      <c r="D49" s="7" t="s">
        <v>105</v>
      </c>
      <c r="E49" s="54" t="s">
        <v>338</v>
      </c>
      <c r="F49" s="7" t="s">
        <v>4</v>
      </c>
      <c r="G49" s="7" t="s">
        <v>106</v>
      </c>
      <c r="H49" s="7" t="s">
        <v>240</v>
      </c>
      <c r="I49" s="7" t="s">
        <v>274</v>
      </c>
      <c r="J49" s="8"/>
      <c r="K49" s="5">
        <v>5191</v>
      </c>
      <c r="L49" s="5">
        <f t="shared" si="12"/>
        <v>0</v>
      </c>
      <c r="M49" s="26">
        <v>0.2</v>
      </c>
      <c r="N49" s="5">
        <f t="shared" si="13"/>
        <v>0</v>
      </c>
      <c r="O49" s="5">
        <f t="shared" si="14"/>
        <v>0</v>
      </c>
    </row>
    <row r="50" spans="1:15" ht="36" outlineLevel="2">
      <c r="A50" s="30" t="s">
        <v>183</v>
      </c>
      <c r="B50" s="7" t="s">
        <v>100</v>
      </c>
      <c r="C50" s="3">
        <v>4</v>
      </c>
      <c r="D50" s="7" t="s">
        <v>107</v>
      </c>
      <c r="E50" s="54" t="s">
        <v>339</v>
      </c>
      <c r="F50" s="7" t="s">
        <v>4</v>
      </c>
      <c r="G50" s="7" t="s">
        <v>108</v>
      </c>
      <c r="H50" s="7" t="s">
        <v>241</v>
      </c>
      <c r="I50" s="7" t="s">
        <v>274</v>
      </c>
      <c r="J50" s="8"/>
      <c r="K50" s="5">
        <v>18798</v>
      </c>
      <c r="L50" s="5">
        <f t="shared" si="12"/>
        <v>0</v>
      </c>
      <c r="M50" s="26">
        <v>0.2</v>
      </c>
      <c r="N50" s="5">
        <f t="shared" si="13"/>
        <v>0</v>
      </c>
      <c r="O50" s="5">
        <f t="shared" si="14"/>
        <v>0</v>
      </c>
    </row>
    <row r="51" spans="1:15" ht="36" outlineLevel="2">
      <c r="A51" s="30" t="s">
        <v>183</v>
      </c>
      <c r="B51" s="7" t="s">
        <v>100</v>
      </c>
      <c r="C51" s="3">
        <v>5</v>
      </c>
      <c r="D51" s="7" t="s">
        <v>109</v>
      </c>
      <c r="E51" s="54" t="s">
        <v>340</v>
      </c>
      <c r="F51" s="7" t="s">
        <v>4</v>
      </c>
      <c r="G51" s="7" t="s">
        <v>106</v>
      </c>
      <c r="H51" s="7" t="s">
        <v>242</v>
      </c>
      <c r="I51" s="7" t="s">
        <v>274</v>
      </c>
      <c r="J51" s="8"/>
      <c r="K51" s="5">
        <v>5397</v>
      </c>
      <c r="L51" s="5">
        <f t="shared" si="12"/>
        <v>0</v>
      </c>
      <c r="M51" s="26">
        <v>0.2</v>
      </c>
      <c r="N51" s="5">
        <f t="shared" si="13"/>
        <v>0</v>
      </c>
      <c r="O51" s="5">
        <f t="shared" si="14"/>
        <v>0</v>
      </c>
    </row>
    <row r="52" spans="1:15" ht="36" outlineLevel="2">
      <c r="A52" s="30" t="s">
        <v>183</v>
      </c>
      <c r="B52" s="7" t="s">
        <v>100</v>
      </c>
      <c r="C52" s="3">
        <v>6</v>
      </c>
      <c r="D52" s="7" t="s">
        <v>110</v>
      </c>
      <c r="E52" s="54" t="s">
        <v>341</v>
      </c>
      <c r="F52" s="7" t="s">
        <v>4</v>
      </c>
      <c r="G52" s="7" t="s">
        <v>104</v>
      </c>
      <c r="H52" s="7" t="s">
        <v>243</v>
      </c>
      <c r="I52" s="7" t="s">
        <v>274</v>
      </c>
      <c r="J52" s="8"/>
      <c r="K52" s="5">
        <v>2520</v>
      </c>
      <c r="L52" s="5">
        <f t="shared" si="12"/>
        <v>0</v>
      </c>
      <c r="M52" s="26">
        <v>0.2</v>
      </c>
      <c r="N52" s="5">
        <f t="shared" si="13"/>
        <v>0</v>
      </c>
      <c r="O52" s="5">
        <f t="shared" si="14"/>
        <v>0</v>
      </c>
    </row>
    <row r="53" spans="1:15" ht="36" outlineLevel="2">
      <c r="A53" s="30" t="s">
        <v>183</v>
      </c>
      <c r="B53" s="7" t="s">
        <v>100</v>
      </c>
      <c r="C53" s="3">
        <v>7</v>
      </c>
      <c r="D53" s="7" t="s">
        <v>111</v>
      </c>
      <c r="E53" s="54" t="s">
        <v>342</v>
      </c>
      <c r="F53" s="7" t="s">
        <v>4</v>
      </c>
      <c r="G53" s="7" t="s">
        <v>104</v>
      </c>
      <c r="H53" s="7" t="s">
        <v>244</v>
      </c>
      <c r="I53" s="7" t="s">
        <v>274</v>
      </c>
      <c r="J53" s="8"/>
      <c r="K53" s="5">
        <v>2836</v>
      </c>
      <c r="L53" s="5">
        <f t="shared" si="12"/>
        <v>0</v>
      </c>
      <c r="M53" s="26">
        <v>0.2</v>
      </c>
      <c r="N53" s="5">
        <f t="shared" si="13"/>
        <v>0</v>
      </c>
      <c r="O53" s="5">
        <f t="shared" si="14"/>
        <v>0</v>
      </c>
    </row>
    <row r="54" spans="1:15" ht="36" outlineLevel="2">
      <c r="A54" s="30" t="s">
        <v>183</v>
      </c>
      <c r="B54" s="7" t="s">
        <v>100</v>
      </c>
      <c r="C54" s="3">
        <v>8</v>
      </c>
      <c r="D54" s="7" t="s">
        <v>112</v>
      </c>
      <c r="E54" s="54" t="s">
        <v>343</v>
      </c>
      <c r="F54" s="7" t="s">
        <v>4</v>
      </c>
      <c r="G54" s="7" t="s">
        <v>104</v>
      </c>
      <c r="H54" s="7" t="s">
        <v>99</v>
      </c>
      <c r="I54" s="7" t="s">
        <v>274</v>
      </c>
      <c r="J54" s="8"/>
      <c r="K54" s="5">
        <v>3239</v>
      </c>
      <c r="L54" s="5">
        <f t="shared" si="12"/>
        <v>0</v>
      </c>
      <c r="M54" s="26">
        <v>0.2</v>
      </c>
      <c r="N54" s="5">
        <f t="shared" si="13"/>
        <v>0</v>
      </c>
      <c r="O54" s="5">
        <f t="shared" si="14"/>
        <v>0</v>
      </c>
    </row>
    <row r="55" spans="1:15" ht="36" outlineLevel="2">
      <c r="A55" s="30" t="s">
        <v>183</v>
      </c>
      <c r="B55" s="7" t="s">
        <v>100</v>
      </c>
      <c r="C55" s="3">
        <v>9</v>
      </c>
      <c r="D55" s="7" t="s">
        <v>113</v>
      </c>
      <c r="E55" s="54" t="s">
        <v>344</v>
      </c>
      <c r="F55" s="7" t="s">
        <v>4</v>
      </c>
      <c r="G55" s="7" t="s">
        <v>114</v>
      </c>
      <c r="H55" s="7" t="s">
        <v>245</v>
      </c>
      <c r="I55" s="7" t="s">
        <v>274</v>
      </c>
      <c r="J55" s="8"/>
      <c r="K55" s="5">
        <v>4200</v>
      </c>
      <c r="L55" s="5">
        <f t="shared" si="12"/>
        <v>0</v>
      </c>
      <c r="M55" s="26">
        <v>0.2</v>
      </c>
      <c r="N55" s="5">
        <f t="shared" si="13"/>
        <v>0</v>
      </c>
      <c r="O55" s="5">
        <f t="shared" si="14"/>
        <v>0</v>
      </c>
    </row>
    <row r="56" spans="1:15" ht="36" outlineLevel="2">
      <c r="A56" s="30" t="s">
        <v>183</v>
      </c>
      <c r="B56" s="7" t="s">
        <v>100</v>
      </c>
      <c r="C56" s="3">
        <v>10</v>
      </c>
      <c r="D56" s="7" t="s">
        <v>115</v>
      </c>
      <c r="E56" s="54" t="s">
        <v>345</v>
      </c>
      <c r="F56" s="7" t="s">
        <v>4</v>
      </c>
      <c r="G56" s="7" t="s">
        <v>116</v>
      </c>
      <c r="H56" s="7" t="s">
        <v>246</v>
      </c>
      <c r="I56" s="7" t="s">
        <v>274</v>
      </c>
      <c r="J56" s="8"/>
      <c r="K56" s="5">
        <v>5570</v>
      </c>
      <c r="L56" s="5">
        <f t="shared" si="12"/>
        <v>0</v>
      </c>
      <c r="M56" s="26">
        <v>0.2</v>
      </c>
      <c r="N56" s="5">
        <f t="shared" si="13"/>
        <v>0</v>
      </c>
      <c r="O56" s="5">
        <f t="shared" si="14"/>
        <v>0</v>
      </c>
    </row>
    <row r="57" spans="1:15" ht="36" outlineLevel="2">
      <c r="A57" s="30" t="s">
        <v>183</v>
      </c>
      <c r="B57" s="7" t="s">
        <v>100</v>
      </c>
      <c r="C57" s="3">
        <v>11</v>
      </c>
      <c r="D57" s="7" t="s">
        <v>117</v>
      </c>
      <c r="E57" s="54" t="s">
        <v>346</v>
      </c>
      <c r="F57" s="7" t="s">
        <v>4</v>
      </c>
      <c r="G57" s="7" t="s">
        <v>102</v>
      </c>
      <c r="H57" s="7" t="s">
        <v>247</v>
      </c>
      <c r="I57" s="7" t="s">
        <v>274</v>
      </c>
      <c r="J57" s="8"/>
      <c r="K57" s="5">
        <v>4936</v>
      </c>
      <c r="L57" s="5">
        <f t="shared" si="12"/>
        <v>0</v>
      </c>
      <c r="M57" s="26">
        <v>0.2</v>
      </c>
      <c r="N57" s="5">
        <f t="shared" si="13"/>
        <v>0</v>
      </c>
      <c r="O57" s="5">
        <f t="shared" si="14"/>
        <v>0</v>
      </c>
    </row>
    <row r="58" spans="1:15" ht="36" outlineLevel="2">
      <c r="A58" s="30" t="s">
        <v>183</v>
      </c>
      <c r="B58" s="7" t="s">
        <v>100</v>
      </c>
      <c r="C58" s="3">
        <v>12</v>
      </c>
      <c r="D58" s="7" t="s">
        <v>118</v>
      </c>
      <c r="E58" s="54" t="s">
        <v>347</v>
      </c>
      <c r="F58" s="7" t="s">
        <v>4</v>
      </c>
      <c r="G58" s="7" t="s">
        <v>116</v>
      </c>
      <c r="H58" s="7" t="s">
        <v>248</v>
      </c>
      <c r="I58" s="7" t="s">
        <v>274</v>
      </c>
      <c r="J58" s="8"/>
      <c r="K58" s="5">
        <v>3386</v>
      </c>
      <c r="L58" s="5">
        <f t="shared" si="12"/>
        <v>0</v>
      </c>
      <c r="M58" s="26">
        <v>0.2</v>
      </c>
      <c r="N58" s="5">
        <f t="shared" si="13"/>
        <v>0</v>
      </c>
      <c r="O58" s="5">
        <f t="shared" si="14"/>
        <v>0</v>
      </c>
    </row>
    <row r="59" spans="1:15" ht="36" outlineLevel="2">
      <c r="A59" s="30" t="s">
        <v>183</v>
      </c>
      <c r="B59" s="7" t="s">
        <v>100</v>
      </c>
      <c r="C59" s="3">
        <v>13</v>
      </c>
      <c r="D59" s="7" t="s">
        <v>119</v>
      </c>
      <c r="E59" s="54" t="s">
        <v>348</v>
      </c>
      <c r="F59" s="7" t="s">
        <v>4</v>
      </c>
      <c r="G59" s="7" t="s">
        <v>120</v>
      </c>
      <c r="H59" s="7" t="s">
        <v>249</v>
      </c>
      <c r="I59" s="7" t="s">
        <v>274</v>
      </c>
      <c r="J59" s="8"/>
      <c r="K59" s="5">
        <v>31566</v>
      </c>
      <c r="L59" s="5">
        <f t="shared" ref="L59:L85" si="15">J59*K59</f>
        <v>0</v>
      </c>
      <c r="M59" s="26">
        <v>0.2</v>
      </c>
      <c r="N59" s="5">
        <f t="shared" ref="N59:N85" si="16">L59*M59</f>
        <v>0</v>
      </c>
      <c r="O59" s="5">
        <f t="shared" ref="O59:O85" si="17">L59+N59</f>
        <v>0</v>
      </c>
    </row>
    <row r="60" spans="1:15" customFormat="1" ht="36" outlineLevel="2">
      <c r="A60" s="30" t="s">
        <v>183</v>
      </c>
      <c r="B60" s="7" t="s">
        <v>100</v>
      </c>
      <c r="C60" s="3">
        <v>14</v>
      </c>
      <c r="D60" s="7" t="s">
        <v>121</v>
      </c>
      <c r="E60" s="54" t="s">
        <v>349</v>
      </c>
      <c r="F60" s="7" t="s">
        <v>4</v>
      </c>
      <c r="G60" s="7" t="s">
        <v>25</v>
      </c>
      <c r="H60" s="7" t="s">
        <v>250</v>
      </c>
      <c r="I60" s="7" t="s">
        <v>274</v>
      </c>
      <c r="J60" s="8"/>
      <c r="K60" s="5">
        <v>23412</v>
      </c>
      <c r="L60" s="5">
        <f t="shared" si="15"/>
        <v>0</v>
      </c>
      <c r="M60" s="26">
        <v>0.2</v>
      </c>
      <c r="N60" s="5">
        <f t="shared" si="16"/>
        <v>0</v>
      </c>
      <c r="O60" s="5">
        <f t="shared" si="17"/>
        <v>0</v>
      </c>
    </row>
    <row r="61" spans="1:15" ht="36" outlineLevel="2">
      <c r="A61" s="30" t="s">
        <v>183</v>
      </c>
      <c r="B61" s="7" t="s">
        <v>100</v>
      </c>
      <c r="C61" s="3">
        <v>15</v>
      </c>
      <c r="D61" s="7" t="s">
        <v>122</v>
      </c>
      <c r="E61" s="54" t="s">
        <v>350</v>
      </c>
      <c r="F61" s="7" t="s">
        <v>4</v>
      </c>
      <c r="G61" s="7" t="s">
        <v>104</v>
      </c>
      <c r="H61" s="7" t="s">
        <v>251</v>
      </c>
      <c r="I61" s="7" t="s">
        <v>274</v>
      </c>
      <c r="J61" s="8"/>
      <c r="K61" s="5">
        <v>9461</v>
      </c>
      <c r="L61" s="5">
        <f t="shared" si="15"/>
        <v>0</v>
      </c>
      <c r="M61" s="26">
        <v>0.2</v>
      </c>
      <c r="N61" s="5">
        <f t="shared" si="16"/>
        <v>0</v>
      </c>
      <c r="O61" s="5">
        <f t="shared" si="17"/>
        <v>0</v>
      </c>
    </row>
    <row r="62" spans="1:15" ht="36" outlineLevel="2">
      <c r="A62" s="30" t="s">
        <v>183</v>
      </c>
      <c r="B62" s="7" t="s">
        <v>100</v>
      </c>
      <c r="C62" s="3">
        <v>16</v>
      </c>
      <c r="D62" s="7" t="s">
        <v>123</v>
      </c>
      <c r="E62" s="54" t="s">
        <v>351</v>
      </c>
      <c r="F62" s="7" t="s">
        <v>4</v>
      </c>
      <c r="G62" s="7" t="s">
        <v>102</v>
      </c>
      <c r="H62" s="7" t="s">
        <v>252</v>
      </c>
      <c r="I62" s="7" t="s">
        <v>274</v>
      </c>
      <c r="J62" s="8"/>
      <c r="K62" s="5">
        <v>10699</v>
      </c>
      <c r="L62" s="5">
        <f t="shared" si="15"/>
        <v>0</v>
      </c>
      <c r="M62" s="26">
        <v>0.2</v>
      </c>
      <c r="N62" s="5">
        <f t="shared" si="16"/>
        <v>0</v>
      </c>
      <c r="O62" s="5">
        <f t="shared" si="17"/>
        <v>0</v>
      </c>
    </row>
    <row r="63" spans="1:15" ht="36" outlineLevel="2">
      <c r="A63" s="30" t="s">
        <v>183</v>
      </c>
      <c r="B63" s="7" t="s">
        <v>100</v>
      </c>
      <c r="C63" s="3">
        <v>17</v>
      </c>
      <c r="D63" s="7" t="s">
        <v>124</v>
      </c>
      <c r="E63" s="54" t="s">
        <v>352</v>
      </c>
      <c r="F63" s="7" t="s">
        <v>4</v>
      </c>
      <c r="G63" s="7" t="s">
        <v>102</v>
      </c>
      <c r="H63" s="7" t="s">
        <v>253</v>
      </c>
      <c r="I63" s="7" t="s">
        <v>274</v>
      </c>
      <c r="J63" s="8"/>
      <c r="K63" s="5">
        <v>22063</v>
      </c>
      <c r="L63" s="5">
        <f t="shared" si="15"/>
        <v>0</v>
      </c>
      <c r="M63" s="26">
        <v>0.2</v>
      </c>
      <c r="N63" s="5">
        <f t="shared" si="16"/>
        <v>0</v>
      </c>
      <c r="O63" s="5">
        <f t="shared" si="17"/>
        <v>0</v>
      </c>
    </row>
    <row r="64" spans="1:15" ht="36" outlineLevel="2">
      <c r="A64" s="30" t="s">
        <v>183</v>
      </c>
      <c r="B64" s="7" t="s">
        <v>100</v>
      </c>
      <c r="C64" s="3">
        <v>18</v>
      </c>
      <c r="D64" s="7" t="s">
        <v>125</v>
      </c>
      <c r="E64" s="54" t="s">
        <v>353</v>
      </c>
      <c r="F64" s="7" t="s">
        <v>4</v>
      </c>
      <c r="G64" s="7" t="s">
        <v>102</v>
      </c>
      <c r="H64" s="7" t="s">
        <v>254</v>
      </c>
      <c r="I64" s="7" t="s">
        <v>274</v>
      </c>
      <c r="J64" s="8"/>
      <c r="K64" s="5">
        <v>7485</v>
      </c>
      <c r="L64" s="5">
        <f t="shared" si="15"/>
        <v>0</v>
      </c>
      <c r="M64" s="26">
        <v>0.2</v>
      </c>
      <c r="N64" s="5">
        <f t="shared" si="16"/>
        <v>0</v>
      </c>
      <c r="O64" s="5">
        <f t="shared" si="17"/>
        <v>0</v>
      </c>
    </row>
    <row r="65" spans="1:15" ht="36" outlineLevel="2">
      <c r="A65" s="30" t="s">
        <v>183</v>
      </c>
      <c r="B65" s="7" t="s">
        <v>100</v>
      </c>
      <c r="C65" s="3">
        <v>19</v>
      </c>
      <c r="D65" s="7" t="s">
        <v>94</v>
      </c>
      <c r="E65" s="54" t="s">
        <v>354</v>
      </c>
      <c r="F65" s="7" t="s">
        <v>4</v>
      </c>
      <c r="G65" s="7" t="s">
        <v>104</v>
      </c>
      <c r="H65" s="7" t="s">
        <v>95</v>
      </c>
      <c r="I65" s="7" t="s">
        <v>274</v>
      </c>
      <c r="J65" s="8"/>
      <c r="K65" s="5">
        <v>3083</v>
      </c>
      <c r="L65" s="5">
        <f t="shared" si="15"/>
        <v>0</v>
      </c>
      <c r="M65" s="26">
        <v>0.2</v>
      </c>
      <c r="N65" s="5">
        <f t="shared" si="16"/>
        <v>0</v>
      </c>
      <c r="O65" s="5">
        <f t="shared" si="17"/>
        <v>0</v>
      </c>
    </row>
    <row r="66" spans="1:15" ht="36" outlineLevel="2">
      <c r="A66" s="30" t="s">
        <v>183</v>
      </c>
      <c r="B66" s="7" t="s">
        <v>100</v>
      </c>
      <c r="C66" s="3">
        <v>20</v>
      </c>
      <c r="D66" s="7" t="s">
        <v>126</v>
      </c>
      <c r="E66" s="54" t="s">
        <v>355</v>
      </c>
      <c r="F66" s="7" t="s">
        <v>4</v>
      </c>
      <c r="G66" s="7" t="s">
        <v>104</v>
      </c>
      <c r="H66" s="7" t="s">
        <v>255</v>
      </c>
      <c r="I66" s="7" t="s">
        <v>274</v>
      </c>
      <c r="J66" s="8"/>
      <c r="K66" s="5">
        <v>3305</v>
      </c>
      <c r="L66" s="5">
        <f t="shared" si="15"/>
        <v>0</v>
      </c>
      <c r="M66" s="26">
        <v>0.2</v>
      </c>
      <c r="N66" s="5">
        <f t="shared" si="16"/>
        <v>0</v>
      </c>
      <c r="O66" s="5">
        <f t="shared" si="17"/>
        <v>0</v>
      </c>
    </row>
    <row r="67" spans="1:15" ht="36" outlineLevel="2">
      <c r="A67" s="30" t="s">
        <v>183</v>
      </c>
      <c r="B67" s="7" t="s">
        <v>100</v>
      </c>
      <c r="C67" s="3">
        <v>21</v>
      </c>
      <c r="D67" s="7" t="s">
        <v>96</v>
      </c>
      <c r="E67" s="54" t="s">
        <v>356</v>
      </c>
      <c r="F67" s="7" t="s">
        <v>4</v>
      </c>
      <c r="G67" s="7" t="s">
        <v>114</v>
      </c>
      <c r="H67" s="7" t="s">
        <v>256</v>
      </c>
      <c r="I67" s="7" t="s">
        <v>274</v>
      </c>
      <c r="J67" s="8"/>
      <c r="K67" s="5">
        <v>8738</v>
      </c>
      <c r="L67" s="5">
        <f t="shared" si="15"/>
        <v>0</v>
      </c>
      <c r="M67" s="26">
        <v>0.2</v>
      </c>
      <c r="N67" s="5">
        <f t="shared" si="16"/>
        <v>0</v>
      </c>
      <c r="O67" s="5">
        <f t="shared" si="17"/>
        <v>0</v>
      </c>
    </row>
    <row r="68" spans="1:15" ht="36" outlineLevel="2">
      <c r="A68" s="30" t="s">
        <v>183</v>
      </c>
      <c r="B68" s="7" t="s">
        <v>100</v>
      </c>
      <c r="C68" s="3">
        <v>22</v>
      </c>
      <c r="D68" s="7" t="s">
        <v>127</v>
      </c>
      <c r="E68" s="54" t="s">
        <v>357</v>
      </c>
      <c r="F68" s="7" t="s">
        <v>4</v>
      </c>
      <c r="G68" s="7" t="s">
        <v>106</v>
      </c>
      <c r="H68" s="7" t="s">
        <v>257</v>
      </c>
      <c r="I68" s="7" t="s">
        <v>274</v>
      </c>
      <c r="J68" s="8"/>
      <c r="K68" s="5">
        <v>5656</v>
      </c>
      <c r="L68" s="5">
        <f t="shared" si="15"/>
        <v>0</v>
      </c>
      <c r="M68" s="26">
        <v>0.2</v>
      </c>
      <c r="N68" s="5">
        <f t="shared" si="16"/>
        <v>0</v>
      </c>
      <c r="O68" s="5">
        <f t="shared" si="17"/>
        <v>0</v>
      </c>
    </row>
    <row r="69" spans="1:15" customFormat="1" ht="36" outlineLevel="2">
      <c r="A69" s="30" t="s">
        <v>183</v>
      </c>
      <c r="B69" s="7" t="s">
        <v>100</v>
      </c>
      <c r="C69" s="3">
        <v>23</v>
      </c>
      <c r="D69" s="7" t="s">
        <v>128</v>
      </c>
      <c r="E69" s="54" t="s">
        <v>358</v>
      </c>
      <c r="F69" s="7" t="s">
        <v>4</v>
      </c>
      <c r="G69" s="7" t="s">
        <v>114</v>
      </c>
      <c r="H69" s="7" t="s">
        <v>258</v>
      </c>
      <c r="I69" s="7" t="s">
        <v>274</v>
      </c>
      <c r="J69" s="8"/>
      <c r="K69" s="5">
        <v>6635</v>
      </c>
      <c r="L69" s="5">
        <f t="shared" si="15"/>
        <v>0</v>
      </c>
      <c r="M69" s="26">
        <v>0.2</v>
      </c>
      <c r="N69" s="5">
        <f t="shared" si="16"/>
        <v>0</v>
      </c>
      <c r="O69" s="5">
        <f t="shared" si="17"/>
        <v>0</v>
      </c>
    </row>
    <row r="70" spans="1:15" customFormat="1" ht="36" outlineLevel="2">
      <c r="A70" s="30" t="s">
        <v>183</v>
      </c>
      <c r="B70" s="7" t="s">
        <v>100</v>
      </c>
      <c r="C70" s="3">
        <v>24</v>
      </c>
      <c r="D70" s="7" t="s">
        <v>129</v>
      </c>
      <c r="E70" s="54" t="s">
        <v>359</v>
      </c>
      <c r="F70" s="7" t="s">
        <v>4</v>
      </c>
      <c r="G70" s="7" t="s">
        <v>130</v>
      </c>
      <c r="H70" s="7" t="s">
        <v>259</v>
      </c>
      <c r="I70" s="7" t="s">
        <v>274</v>
      </c>
      <c r="J70" s="8"/>
      <c r="K70" s="5">
        <v>6600</v>
      </c>
      <c r="L70" s="5">
        <f t="shared" si="15"/>
        <v>0</v>
      </c>
      <c r="M70" s="26">
        <v>0.2</v>
      </c>
      <c r="N70" s="5">
        <f t="shared" si="16"/>
        <v>0</v>
      </c>
      <c r="O70" s="5">
        <f t="shared" si="17"/>
        <v>0</v>
      </c>
    </row>
    <row r="71" spans="1:15" ht="36" outlineLevel="2">
      <c r="A71" s="30" t="s">
        <v>183</v>
      </c>
      <c r="B71" s="7" t="s">
        <v>100</v>
      </c>
      <c r="C71" s="3">
        <v>25</v>
      </c>
      <c r="D71" s="7" t="s">
        <v>131</v>
      </c>
      <c r="E71" s="54" t="s">
        <v>360</v>
      </c>
      <c r="F71" s="7" t="s">
        <v>4</v>
      </c>
      <c r="G71" s="7" t="s">
        <v>36</v>
      </c>
      <c r="H71" s="7" t="s">
        <v>260</v>
      </c>
      <c r="I71" s="7" t="s">
        <v>274</v>
      </c>
      <c r="J71" s="8"/>
      <c r="K71" s="5">
        <v>10505</v>
      </c>
      <c r="L71" s="5">
        <f t="shared" si="15"/>
        <v>0</v>
      </c>
      <c r="M71" s="26">
        <v>0.2</v>
      </c>
      <c r="N71" s="5">
        <f t="shared" si="16"/>
        <v>0</v>
      </c>
      <c r="O71" s="5">
        <f t="shared" si="17"/>
        <v>0</v>
      </c>
    </row>
    <row r="72" spans="1:15" ht="36" outlineLevel="2">
      <c r="A72" s="30" t="s">
        <v>183</v>
      </c>
      <c r="B72" s="7" t="s">
        <v>100</v>
      </c>
      <c r="C72" s="3">
        <v>26</v>
      </c>
      <c r="D72" s="7" t="s">
        <v>132</v>
      </c>
      <c r="E72" s="54" t="s">
        <v>361</v>
      </c>
      <c r="F72" s="7" t="s">
        <v>4</v>
      </c>
      <c r="G72" s="7" t="s">
        <v>29</v>
      </c>
      <c r="H72" s="7" t="s">
        <v>261</v>
      </c>
      <c r="I72" s="7" t="s">
        <v>274</v>
      </c>
      <c r="J72" s="8"/>
      <c r="K72" s="5">
        <v>17957</v>
      </c>
      <c r="L72" s="5">
        <f t="shared" si="15"/>
        <v>0</v>
      </c>
      <c r="M72" s="26">
        <v>0.2</v>
      </c>
      <c r="N72" s="5">
        <f t="shared" si="16"/>
        <v>0</v>
      </c>
      <c r="O72" s="5">
        <f t="shared" si="17"/>
        <v>0</v>
      </c>
    </row>
    <row r="73" spans="1:15" ht="36" outlineLevel="2">
      <c r="A73" s="30" t="s">
        <v>183</v>
      </c>
      <c r="B73" s="7" t="s">
        <v>100</v>
      </c>
      <c r="C73" s="3">
        <v>27</v>
      </c>
      <c r="D73" s="7" t="s">
        <v>133</v>
      </c>
      <c r="E73" s="54" t="s">
        <v>362</v>
      </c>
      <c r="F73" s="7" t="s">
        <v>4</v>
      </c>
      <c r="G73" s="7" t="s">
        <v>29</v>
      </c>
      <c r="H73" s="7" t="s">
        <v>262</v>
      </c>
      <c r="I73" s="7" t="s">
        <v>274</v>
      </c>
      <c r="J73" s="8"/>
      <c r="K73" s="5">
        <v>19757</v>
      </c>
      <c r="L73" s="5">
        <f t="shared" si="15"/>
        <v>0</v>
      </c>
      <c r="M73" s="26">
        <v>0.2</v>
      </c>
      <c r="N73" s="5">
        <f t="shared" si="16"/>
        <v>0</v>
      </c>
      <c r="O73" s="5">
        <f t="shared" si="17"/>
        <v>0</v>
      </c>
    </row>
    <row r="74" spans="1:15" customFormat="1" ht="36" outlineLevel="2">
      <c r="A74" s="30" t="s">
        <v>183</v>
      </c>
      <c r="B74" s="7" t="s">
        <v>100</v>
      </c>
      <c r="C74" s="3">
        <v>28</v>
      </c>
      <c r="D74" s="7" t="s">
        <v>134</v>
      </c>
      <c r="E74" s="54" t="s">
        <v>363</v>
      </c>
      <c r="F74" s="7" t="s">
        <v>4</v>
      </c>
      <c r="G74" s="7" t="s">
        <v>36</v>
      </c>
      <c r="H74" s="7" t="s">
        <v>263</v>
      </c>
      <c r="I74" s="7" t="s">
        <v>274</v>
      </c>
      <c r="J74" s="8"/>
      <c r="K74" s="5">
        <v>16835</v>
      </c>
      <c r="L74" s="5">
        <f t="shared" si="15"/>
        <v>0</v>
      </c>
      <c r="M74" s="26">
        <v>0.2</v>
      </c>
      <c r="N74" s="5">
        <f t="shared" si="16"/>
        <v>0</v>
      </c>
      <c r="O74" s="5">
        <f t="shared" si="17"/>
        <v>0</v>
      </c>
    </row>
    <row r="75" spans="1:15" ht="48" outlineLevel="2">
      <c r="A75" s="30" t="s">
        <v>183</v>
      </c>
      <c r="B75" s="7" t="s">
        <v>100</v>
      </c>
      <c r="C75" s="3">
        <v>29</v>
      </c>
      <c r="D75" s="7" t="s">
        <v>135</v>
      </c>
      <c r="E75" s="54" t="s">
        <v>364</v>
      </c>
      <c r="F75" s="7" t="s">
        <v>4</v>
      </c>
      <c r="G75" s="7" t="s">
        <v>17</v>
      </c>
      <c r="H75" s="7" t="s">
        <v>264</v>
      </c>
      <c r="I75" s="7" t="s">
        <v>274</v>
      </c>
      <c r="J75" s="8"/>
      <c r="K75" s="5">
        <v>13700</v>
      </c>
      <c r="L75" s="5">
        <f t="shared" si="15"/>
        <v>0</v>
      </c>
      <c r="M75" s="26">
        <v>0.2</v>
      </c>
      <c r="N75" s="5">
        <f t="shared" si="16"/>
        <v>0</v>
      </c>
      <c r="O75" s="5">
        <f t="shared" si="17"/>
        <v>0</v>
      </c>
    </row>
    <row r="76" spans="1:15" ht="36" outlineLevel="2">
      <c r="A76" s="30" t="s">
        <v>183</v>
      </c>
      <c r="B76" s="7" t="s">
        <v>100</v>
      </c>
      <c r="C76" s="3">
        <v>30</v>
      </c>
      <c r="D76" s="7" t="s">
        <v>136</v>
      </c>
      <c r="E76" s="54" t="s">
        <v>365</v>
      </c>
      <c r="F76" s="7" t="s">
        <v>4</v>
      </c>
      <c r="G76" s="7" t="s">
        <v>17</v>
      </c>
      <c r="H76" s="7" t="s">
        <v>265</v>
      </c>
      <c r="I76" s="7" t="s">
        <v>274</v>
      </c>
      <c r="J76" s="8"/>
      <c r="K76" s="5">
        <v>11645</v>
      </c>
      <c r="L76" s="5">
        <f t="shared" si="15"/>
        <v>0</v>
      </c>
      <c r="M76" s="26">
        <v>0.2</v>
      </c>
      <c r="N76" s="5">
        <f t="shared" si="16"/>
        <v>0</v>
      </c>
      <c r="O76" s="5">
        <f t="shared" si="17"/>
        <v>0</v>
      </c>
    </row>
    <row r="77" spans="1:15" ht="36" outlineLevel="2">
      <c r="A77" s="30" t="s">
        <v>183</v>
      </c>
      <c r="B77" s="7" t="s">
        <v>100</v>
      </c>
      <c r="C77" s="3">
        <v>31</v>
      </c>
      <c r="D77" s="7" t="s">
        <v>137</v>
      </c>
      <c r="E77" s="54" t="s">
        <v>366</v>
      </c>
      <c r="F77" s="7" t="s">
        <v>4</v>
      </c>
      <c r="G77" s="7" t="s">
        <v>17</v>
      </c>
      <c r="H77" s="7" t="s">
        <v>266</v>
      </c>
      <c r="I77" s="7" t="s">
        <v>274</v>
      </c>
      <c r="J77" s="8"/>
      <c r="K77" s="5">
        <v>11645</v>
      </c>
      <c r="L77" s="5">
        <f t="shared" si="15"/>
        <v>0</v>
      </c>
      <c r="M77" s="26">
        <v>0.2</v>
      </c>
      <c r="N77" s="5">
        <f t="shared" si="16"/>
        <v>0</v>
      </c>
      <c r="O77" s="5">
        <f t="shared" si="17"/>
        <v>0</v>
      </c>
    </row>
    <row r="78" spans="1:15" ht="36" outlineLevel="2">
      <c r="A78" s="30" t="s">
        <v>183</v>
      </c>
      <c r="B78" s="7" t="s">
        <v>100</v>
      </c>
      <c r="C78" s="3">
        <v>32</v>
      </c>
      <c r="D78" s="7" t="s">
        <v>138</v>
      </c>
      <c r="E78" s="54" t="s">
        <v>367</v>
      </c>
      <c r="F78" s="7" t="s">
        <v>4</v>
      </c>
      <c r="G78" s="7" t="s">
        <v>8</v>
      </c>
      <c r="H78" s="7" t="s">
        <v>138</v>
      </c>
      <c r="I78" s="7" t="s">
        <v>275</v>
      </c>
      <c r="J78" s="8"/>
      <c r="K78" s="5">
        <v>6850</v>
      </c>
      <c r="L78" s="5">
        <f t="shared" si="15"/>
        <v>0</v>
      </c>
      <c r="M78" s="26">
        <v>0.2</v>
      </c>
      <c r="N78" s="5">
        <f t="shared" si="16"/>
        <v>0</v>
      </c>
      <c r="O78" s="5">
        <f t="shared" si="17"/>
        <v>0</v>
      </c>
    </row>
    <row r="79" spans="1:15" ht="36" outlineLevel="2">
      <c r="A79" s="30" t="s">
        <v>183</v>
      </c>
      <c r="B79" s="7" t="s">
        <v>100</v>
      </c>
      <c r="C79" s="3">
        <v>33</v>
      </c>
      <c r="D79" s="7" t="s">
        <v>139</v>
      </c>
      <c r="E79" s="54" t="s">
        <v>368</v>
      </c>
      <c r="F79" s="7" t="s">
        <v>4</v>
      </c>
      <c r="G79" s="7" t="s">
        <v>23</v>
      </c>
      <c r="H79" s="7" t="s">
        <v>267</v>
      </c>
      <c r="I79" s="7" t="s">
        <v>274</v>
      </c>
      <c r="J79" s="8"/>
      <c r="K79" s="5">
        <v>1659</v>
      </c>
      <c r="L79" s="5">
        <f t="shared" si="15"/>
        <v>0</v>
      </c>
      <c r="M79" s="26">
        <v>0.2</v>
      </c>
      <c r="N79" s="5">
        <f t="shared" si="16"/>
        <v>0</v>
      </c>
      <c r="O79" s="5">
        <f t="shared" si="17"/>
        <v>0</v>
      </c>
    </row>
    <row r="80" spans="1:15" ht="36" outlineLevel="2">
      <c r="A80" s="30" t="s">
        <v>183</v>
      </c>
      <c r="B80" s="7" t="s">
        <v>100</v>
      </c>
      <c r="C80" s="3">
        <v>34</v>
      </c>
      <c r="D80" s="7" t="s">
        <v>140</v>
      </c>
      <c r="E80" s="54" t="s">
        <v>369</v>
      </c>
      <c r="F80" s="7" t="s">
        <v>4</v>
      </c>
      <c r="G80" s="7" t="s">
        <v>141</v>
      </c>
      <c r="H80" s="7" t="s">
        <v>268</v>
      </c>
      <c r="I80" s="7" t="s">
        <v>274</v>
      </c>
      <c r="J80" s="8"/>
      <c r="K80" s="5">
        <v>3100</v>
      </c>
      <c r="L80" s="5">
        <f t="shared" si="15"/>
        <v>0</v>
      </c>
      <c r="M80" s="26">
        <v>0.2</v>
      </c>
      <c r="N80" s="5">
        <f t="shared" si="16"/>
        <v>0</v>
      </c>
      <c r="O80" s="5">
        <f t="shared" si="17"/>
        <v>0</v>
      </c>
    </row>
    <row r="81" spans="1:15" customFormat="1" ht="36" outlineLevel="2">
      <c r="A81" s="30" t="s">
        <v>183</v>
      </c>
      <c r="B81" s="7" t="s">
        <v>100</v>
      </c>
      <c r="C81" s="3">
        <v>35</v>
      </c>
      <c r="D81" s="7" t="s">
        <v>142</v>
      </c>
      <c r="E81" s="54" t="s">
        <v>370</v>
      </c>
      <c r="F81" s="7" t="s">
        <v>4</v>
      </c>
      <c r="G81" s="7" t="s">
        <v>27</v>
      </c>
      <c r="H81" s="7" t="s">
        <v>269</v>
      </c>
      <c r="I81" s="7" t="s">
        <v>275</v>
      </c>
      <c r="J81" s="8"/>
      <c r="K81" s="5">
        <v>4795</v>
      </c>
      <c r="L81" s="5">
        <f t="shared" si="15"/>
        <v>0</v>
      </c>
      <c r="M81" s="26">
        <v>0.2</v>
      </c>
      <c r="N81" s="5">
        <f t="shared" si="16"/>
        <v>0</v>
      </c>
      <c r="O81" s="5">
        <f t="shared" si="17"/>
        <v>0</v>
      </c>
    </row>
    <row r="82" spans="1:15" ht="36" outlineLevel="2">
      <c r="A82" s="30" t="s">
        <v>183</v>
      </c>
      <c r="B82" s="7" t="s">
        <v>100</v>
      </c>
      <c r="C82" s="3">
        <v>36</v>
      </c>
      <c r="D82" s="11" t="s">
        <v>98</v>
      </c>
      <c r="E82" s="54" t="s">
        <v>371</v>
      </c>
      <c r="F82" s="7" t="s">
        <v>4</v>
      </c>
      <c r="G82" s="7" t="s">
        <v>143</v>
      </c>
      <c r="H82" s="7" t="s">
        <v>270</v>
      </c>
      <c r="I82" s="7" t="s">
        <v>274</v>
      </c>
      <c r="J82" s="8"/>
      <c r="K82" s="5">
        <v>6825</v>
      </c>
      <c r="L82" s="5">
        <f t="shared" si="15"/>
        <v>0</v>
      </c>
      <c r="M82" s="26">
        <v>0.2</v>
      </c>
      <c r="N82" s="5">
        <f t="shared" si="16"/>
        <v>0</v>
      </c>
      <c r="O82" s="5">
        <f t="shared" si="17"/>
        <v>0</v>
      </c>
    </row>
    <row r="83" spans="1:15" ht="36" outlineLevel="2">
      <c r="A83" s="30" t="s">
        <v>183</v>
      </c>
      <c r="B83" s="7" t="s">
        <v>100</v>
      </c>
      <c r="C83" s="3">
        <v>37</v>
      </c>
      <c r="D83" s="11" t="s">
        <v>144</v>
      </c>
      <c r="E83" s="54" t="s">
        <v>372</v>
      </c>
      <c r="F83" s="7" t="s">
        <v>4</v>
      </c>
      <c r="G83" s="7" t="s">
        <v>26</v>
      </c>
      <c r="H83" s="7" t="s">
        <v>271</v>
      </c>
      <c r="I83" s="7" t="s">
        <v>274</v>
      </c>
      <c r="J83" s="8"/>
      <c r="K83" s="5">
        <v>5667</v>
      </c>
      <c r="L83" s="5">
        <f t="shared" si="15"/>
        <v>0</v>
      </c>
      <c r="M83" s="26">
        <v>0.2</v>
      </c>
      <c r="N83" s="5">
        <f t="shared" si="16"/>
        <v>0</v>
      </c>
      <c r="O83" s="5">
        <f t="shared" si="17"/>
        <v>0</v>
      </c>
    </row>
    <row r="84" spans="1:15" ht="36" outlineLevel="2">
      <c r="A84" s="30" t="s">
        <v>183</v>
      </c>
      <c r="B84" s="7" t="s">
        <v>100</v>
      </c>
      <c r="C84" s="3">
        <v>38</v>
      </c>
      <c r="D84" s="11" t="s">
        <v>145</v>
      </c>
      <c r="E84" s="54" t="s">
        <v>373</v>
      </c>
      <c r="F84" s="7" t="s">
        <v>4</v>
      </c>
      <c r="G84" s="7" t="s">
        <v>26</v>
      </c>
      <c r="H84" s="7" t="s">
        <v>272</v>
      </c>
      <c r="I84" s="7" t="s">
        <v>274</v>
      </c>
      <c r="J84" s="8"/>
      <c r="K84" s="5">
        <v>5689</v>
      </c>
      <c r="L84" s="5">
        <f t="shared" si="15"/>
        <v>0</v>
      </c>
      <c r="M84" s="26">
        <v>0.2</v>
      </c>
      <c r="N84" s="5">
        <f t="shared" si="16"/>
        <v>0</v>
      </c>
      <c r="O84" s="5">
        <f t="shared" si="17"/>
        <v>0</v>
      </c>
    </row>
    <row r="85" spans="1:15" customFormat="1" ht="36.75" outlineLevel="2" thickBot="1">
      <c r="A85" s="30" t="s">
        <v>183</v>
      </c>
      <c r="B85" s="7" t="s">
        <v>100</v>
      </c>
      <c r="C85" s="3">
        <v>39</v>
      </c>
      <c r="D85" s="11" t="s">
        <v>146</v>
      </c>
      <c r="E85" s="54" t="s">
        <v>374</v>
      </c>
      <c r="F85" s="7" t="s">
        <v>4</v>
      </c>
      <c r="G85" s="7" t="s">
        <v>24</v>
      </c>
      <c r="H85" s="7" t="s">
        <v>273</v>
      </c>
      <c r="I85" s="7" t="s">
        <v>274</v>
      </c>
      <c r="J85" s="8"/>
      <c r="K85" s="5">
        <v>17738</v>
      </c>
      <c r="L85" s="5">
        <f t="shared" si="15"/>
        <v>0</v>
      </c>
      <c r="M85" s="26">
        <v>0.2</v>
      </c>
      <c r="N85" s="5">
        <f t="shared" si="16"/>
        <v>0</v>
      </c>
      <c r="O85" s="5">
        <f t="shared" si="17"/>
        <v>0</v>
      </c>
    </row>
    <row r="86" spans="1:15" customFormat="1" ht="15.75" thickBot="1">
      <c r="A86" s="51" t="s">
        <v>191</v>
      </c>
      <c r="B86" s="52"/>
      <c r="C86" s="52"/>
      <c r="D86" s="52"/>
      <c r="E86" s="52"/>
      <c r="F86" s="52"/>
      <c r="G86" s="52"/>
      <c r="H86" s="52"/>
      <c r="I86" s="52"/>
      <c r="J86" s="52"/>
      <c r="K86" s="53"/>
      <c r="L86" s="32">
        <f>SUBTOTAL(9,L47:L85)</f>
        <v>0</v>
      </c>
      <c r="M86" s="33"/>
      <c r="N86" s="34">
        <f>SUBTOTAL(9,N47:N85)</f>
        <v>0</v>
      </c>
      <c r="O86" s="34">
        <f>SUBTOTAL(9,O47:O85)</f>
        <v>0</v>
      </c>
    </row>
    <row r="87" spans="1:15" customFormat="1" ht="48" outlineLevel="2">
      <c r="A87" s="30" t="s">
        <v>184</v>
      </c>
      <c r="B87" s="7" t="s">
        <v>147</v>
      </c>
      <c r="C87" s="3">
        <v>1</v>
      </c>
      <c r="D87" s="7" t="s">
        <v>148</v>
      </c>
      <c r="E87" s="54" t="s">
        <v>375</v>
      </c>
      <c r="F87" s="7" t="s">
        <v>4</v>
      </c>
      <c r="G87" s="7" t="s">
        <v>149</v>
      </c>
      <c r="H87" s="45" t="s">
        <v>276</v>
      </c>
      <c r="I87" s="45" t="s">
        <v>277</v>
      </c>
      <c r="J87" s="8"/>
      <c r="K87" s="5">
        <v>10800</v>
      </c>
      <c r="L87" s="5">
        <f t="shared" ref="L87:L99" si="18">J87*K87</f>
        <v>0</v>
      </c>
      <c r="M87" s="26">
        <v>0.2</v>
      </c>
      <c r="N87" s="5">
        <f t="shared" ref="N87:N99" si="19">L87*M87</f>
        <v>0</v>
      </c>
      <c r="O87" s="5">
        <f t="shared" ref="O87:O99" si="20">L87+N87</f>
        <v>0</v>
      </c>
    </row>
    <row r="88" spans="1:15" customFormat="1" ht="48" outlineLevel="2">
      <c r="A88" s="30" t="s">
        <v>184</v>
      </c>
      <c r="B88" s="7" t="s">
        <v>147</v>
      </c>
      <c r="C88" s="3">
        <v>2</v>
      </c>
      <c r="D88" s="7" t="s">
        <v>150</v>
      </c>
      <c r="E88" s="54" t="s">
        <v>376</v>
      </c>
      <c r="F88" s="7" t="s">
        <v>4</v>
      </c>
      <c r="G88" s="7" t="s">
        <v>149</v>
      </c>
      <c r="H88" s="7" t="s">
        <v>278</v>
      </c>
      <c r="I88" s="7" t="s">
        <v>277</v>
      </c>
      <c r="J88" s="8"/>
      <c r="K88" s="5">
        <v>10800</v>
      </c>
      <c r="L88" s="5">
        <f t="shared" si="18"/>
        <v>0</v>
      </c>
      <c r="M88" s="26">
        <v>0.2</v>
      </c>
      <c r="N88" s="5">
        <f t="shared" si="19"/>
        <v>0</v>
      </c>
      <c r="O88" s="5">
        <f t="shared" si="20"/>
        <v>0</v>
      </c>
    </row>
    <row r="89" spans="1:15" ht="24.75" outlineLevel="2" thickBot="1">
      <c r="A89" s="30" t="s">
        <v>184</v>
      </c>
      <c r="B89" s="7" t="s">
        <v>147</v>
      </c>
      <c r="C89" s="3">
        <v>3</v>
      </c>
      <c r="D89" s="7" t="s">
        <v>151</v>
      </c>
      <c r="E89" s="54" t="s">
        <v>377</v>
      </c>
      <c r="F89" s="7" t="s">
        <v>4</v>
      </c>
      <c r="G89" s="7" t="s">
        <v>27</v>
      </c>
      <c r="H89" s="45" t="s">
        <v>279</v>
      </c>
      <c r="I89" s="45" t="s">
        <v>277</v>
      </c>
      <c r="J89" s="8"/>
      <c r="K89" s="5">
        <v>21000</v>
      </c>
      <c r="L89" s="5">
        <f t="shared" si="18"/>
        <v>0</v>
      </c>
      <c r="M89" s="26">
        <v>0.2</v>
      </c>
      <c r="N89" s="5">
        <f t="shared" si="19"/>
        <v>0</v>
      </c>
      <c r="O89" s="5">
        <f t="shared" si="20"/>
        <v>0</v>
      </c>
    </row>
    <row r="90" spans="1:15" customFormat="1" ht="15.75" thickBot="1">
      <c r="A90" s="51" t="s">
        <v>192</v>
      </c>
      <c r="B90" s="52"/>
      <c r="C90" s="52"/>
      <c r="D90" s="52"/>
      <c r="E90" s="52"/>
      <c r="F90" s="52"/>
      <c r="G90" s="52"/>
      <c r="H90" s="52"/>
      <c r="I90" s="52"/>
      <c r="J90" s="52"/>
      <c r="K90" s="53"/>
      <c r="L90" s="32">
        <f>SUBTOTAL(9,L87:L89)</f>
        <v>0</v>
      </c>
      <c r="M90" s="33"/>
      <c r="N90" s="34">
        <f>SUBTOTAL(9,N87:N89)</f>
        <v>0</v>
      </c>
      <c r="O90" s="34">
        <f>SUBTOTAL(9,O87:O89)</f>
        <v>0</v>
      </c>
    </row>
    <row r="91" spans="1:15" ht="24" outlineLevel="2">
      <c r="A91" s="30" t="s">
        <v>185</v>
      </c>
      <c r="B91" s="7" t="s">
        <v>152</v>
      </c>
      <c r="C91" s="3">
        <v>1</v>
      </c>
      <c r="D91" s="7" t="s">
        <v>153</v>
      </c>
      <c r="E91" s="54" t="s">
        <v>378</v>
      </c>
      <c r="F91" s="7" t="s">
        <v>4</v>
      </c>
      <c r="G91" s="7" t="s">
        <v>154</v>
      </c>
      <c r="H91" s="35" t="s">
        <v>276</v>
      </c>
      <c r="I91" s="35" t="s">
        <v>277</v>
      </c>
      <c r="J91" s="8"/>
      <c r="K91" s="38">
        <v>10800</v>
      </c>
      <c r="L91" s="5">
        <f t="shared" si="18"/>
        <v>0</v>
      </c>
      <c r="M91" s="26">
        <v>0.2</v>
      </c>
      <c r="N91" s="5">
        <f t="shared" si="19"/>
        <v>0</v>
      </c>
      <c r="O91" s="5">
        <f t="shared" si="20"/>
        <v>0</v>
      </c>
    </row>
    <row r="92" spans="1:15" ht="24" outlineLevel="2">
      <c r="A92" s="30" t="s">
        <v>185</v>
      </c>
      <c r="B92" s="7" t="s">
        <v>152</v>
      </c>
      <c r="C92" s="3">
        <v>2</v>
      </c>
      <c r="D92" s="7" t="s">
        <v>155</v>
      </c>
      <c r="E92" s="54" t="s">
        <v>379</v>
      </c>
      <c r="F92" s="7" t="s">
        <v>4</v>
      </c>
      <c r="G92" s="7" t="s">
        <v>154</v>
      </c>
      <c r="H92" s="7" t="s">
        <v>278</v>
      </c>
      <c r="I92" s="7" t="s">
        <v>277</v>
      </c>
      <c r="J92" s="8"/>
      <c r="K92" s="5">
        <v>10800</v>
      </c>
      <c r="L92" s="5">
        <f t="shared" si="18"/>
        <v>0</v>
      </c>
      <c r="M92" s="26">
        <v>0.2</v>
      </c>
      <c r="N92" s="5">
        <f t="shared" si="19"/>
        <v>0</v>
      </c>
      <c r="O92" s="5">
        <f t="shared" si="20"/>
        <v>0</v>
      </c>
    </row>
    <row r="93" spans="1:15" ht="24" outlineLevel="2">
      <c r="A93" s="30" t="s">
        <v>185</v>
      </c>
      <c r="B93" s="7" t="s">
        <v>152</v>
      </c>
      <c r="C93" s="3">
        <v>3</v>
      </c>
      <c r="D93" s="7" t="s">
        <v>156</v>
      </c>
      <c r="E93" s="54" t="s">
        <v>380</v>
      </c>
      <c r="F93" s="7" t="s">
        <v>4</v>
      </c>
      <c r="G93" s="7" t="s">
        <v>154</v>
      </c>
      <c r="H93" s="7" t="s">
        <v>280</v>
      </c>
      <c r="I93" s="7" t="s">
        <v>277</v>
      </c>
      <c r="J93" s="8"/>
      <c r="K93" s="5">
        <v>10800</v>
      </c>
      <c r="L93" s="5">
        <f t="shared" si="18"/>
        <v>0</v>
      </c>
      <c r="M93" s="26">
        <v>0.2</v>
      </c>
      <c r="N93" s="5">
        <f t="shared" si="19"/>
        <v>0</v>
      </c>
      <c r="O93" s="5">
        <f t="shared" si="20"/>
        <v>0</v>
      </c>
    </row>
    <row r="94" spans="1:15" ht="24.75" outlineLevel="2" thickBot="1">
      <c r="A94" s="30" t="s">
        <v>185</v>
      </c>
      <c r="B94" s="7" t="s">
        <v>152</v>
      </c>
      <c r="C94" s="3">
        <v>4</v>
      </c>
      <c r="D94" s="7" t="s">
        <v>157</v>
      </c>
      <c r="E94" s="54" t="s">
        <v>381</v>
      </c>
      <c r="F94" s="7" t="s">
        <v>4</v>
      </c>
      <c r="G94" s="7" t="s">
        <v>27</v>
      </c>
      <c r="H94" s="36" t="s">
        <v>279</v>
      </c>
      <c r="I94" s="36" t="s">
        <v>277</v>
      </c>
      <c r="J94" s="8"/>
      <c r="K94" s="39">
        <v>21000</v>
      </c>
      <c r="L94" s="5">
        <f t="shared" si="18"/>
        <v>0</v>
      </c>
      <c r="M94" s="26">
        <v>0.2</v>
      </c>
      <c r="N94" s="5">
        <f t="shared" si="19"/>
        <v>0</v>
      </c>
      <c r="O94" s="5">
        <f t="shared" si="20"/>
        <v>0</v>
      </c>
    </row>
    <row r="95" spans="1:15" customFormat="1" ht="15.75" thickBot="1">
      <c r="A95" s="51" t="s">
        <v>193</v>
      </c>
      <c r="B95" s="52"/>
      <c r="C95" s="52"/>
      <c r="D95" s="52"/>
      <c r="E95" s="52"/>
      <c r="F95" s="52"/>
      <c r="G95" s="52"/>
      <c r="H95" s="52"/>
      <c r="I95" s="52"/>
      <c r="J95" s="52"/>
      <c r="K95" s="53"/>
      <c r="L95" s="32">
        <f>SUBTOTAL(9,L91:L94)</f>
        <v>0</v>
      </c>
      <c r="M95" s="33"/>
      <c r="N95" s="34">
        <f>SUBTOTAL(9,N91:N94)</f>
        <v>0</v>
      </c>
      <c r="O95" s="34">
        <f>SUBTOTAL(9,O91:O94)</f>
        <v>0</v>
      </c>
    </row>
    <row r="96" spans="1:15" ht="24" outlineLevel="2">
      <c r="A96" s="30" t="s">
        <v>186</v>
      </c>
      <c r="B96" s="7" t="s">
        <v>158</v>
      </c>
      <c r="C96" s="3">
        <v>1</v>
      </c>
      <c r="D96" s="7" t="s">
        <v>159</v>
      </c>
      <c r="E96" s="54" t="s">
        <v>382</v>
      </c>
      <c r="F96" s="7" t="s">
        <v>4</v>
      </c>
      <c r="G96" s="7" t="s">
        <v>160</v>
      </c>
      <c r="H96" s="35" t="s">
        <v>281</v>
      </c>
      <c r="I96" s="35" t="s">
        <v>282</v>
      </c>
      <c r="J96" s="8"/>
      <c r="K96" s="38">
        <v>11900</v>
      </c>
      <c r="L96" s="5">
        <f t="shared" si="18"/>
        <v>0</v>
      </c>
      <c r="M96" s="26">
        <v>0.2</v>
      </c>
      <c r="N96" s="5">
        <f t="shared" si="19"/>
        <v>0</v>
      </c>
      <c r="O96" s="5">
        <f t="shared" si="20"/>
        <v>0</v>
      </c>
    </row>
    <row r="97" spans="1:15" ht="24" outlineLevel="2">
      <c r="A97" s="30" t="s">
        <v>186</v>
      </c>
      <c r="B97" s="7" t="s">
        <v>158</v>
      </c>
      <c r="C97" s="3">
        <v>2</v>
      </c>
      <c r="D97" s="7" t="s">
        <v>161</v>
      </c>
      <c r="E97" s="54" t="s">
        <v>383</v>
      </c>
      <c r="F97" s="7" t="s">
        <v>4</v>
      </c>
      <c r="G97" s="4" t="s">
        <v>162</v>
      </c>
      <c r="H97" s="4" t="s">
        <v>283</v>
      </c>
      <c r="I97" s="7" t="s">
        <v>277</v>
      </c>
      <c r="J97" s="8"/>
      <c r="K97" s="5">
        <v>93000</v>
      </c>
      <c r="L97" s="5">
        <f t="shared" si="18"/>
        <v>0</v>
      </c>
      <c r="M97" s="26">
        <v>0.2</v>
      </c>
      <c r="N97" s="5">
        <f t="shared" si="19"/>
        <v>0</v>
      </c>
      <c r="O97" s="5">
        <f t="shared" si="20"/>
        <v>0</v>
      </c>
    </row>
    <row r="98" spans="1:15" outlineLevel="2">
      <c r="A98" s="30" t="s">
        <v>186</v>
      </c>
      <c r="B98" s="7" t="s">
        <v>158</v>
      </c>
      <c r="C98" s="3">
        <v>3</v>
      </c>
      <c r="D98" s="7" t="s">
        <v>163</v>
      </c>
      <c r="E98" s="54" t="s">
        <v>384</v>
      </c>
      <c r="F98" s="7" t="s">
        <v>4</v>
      </c>
      <c r="G98" s="7" t="s">
        <v>21</v>
      </c>
      <c r="H98" s="7" t="s">
        <v>284</v>
      </c>
      <c r="I98" s="7" t="s">
        <v>277</v>
      </c>
      <c r="J98" s="8"/>
      <c r="K98" s="5">
        <v>10200</v>
      </c>
      <c r="L98" s="5">
        <f t="shared" si="18"/>
        <v>0</v>
      </c>
      <c r="M98" s="26">
        <v>0.2</v>
      </c>
      <c r="N98" s="5">
        <f t="shared" si="19"/>
        <v>0</v>
      </c>
      <c r="O98" s="5">
        <f t="shared" si="20"/>
        <v>0</v>
      </c>
    </row>
    <row r="99" spans="1:15" customFormat="1" ht="15.75" outlineLevel="2" thickBot="1">
      <c r="A99" s="30" t="s">
        <v>186</v>
      </c>
      <c r="B99" s="7" t="s">
        <v>158</v>
      </c>
      <c r="C99" s="3">
        <v>4</v>
      </c>
      <c r="D99" s="11" t="s">
        <v>164</v>
      </c>
      <c r="E99" s="54" t="s">
        <v>385</v>
      </c>
      <c r="F99" s="7" t="s">
        <v>8</v>
      </c>
      <c r="G99" s="7" t="s">
        <v>8</v>
      </c>
      <c r="H99" s="36" t="s">
        <v>285</v>
      </c>
      <c r="I99" s="36" t="s">
        <v>277</v>
      </c>
      <c r="J99" s="8"/>
      <c r="K99" s="39">
        <v>70560</v>
      </c>
      <c r="L99" s="5">
        <f t="shared" si="18"/>
        <v>0</v>
      </c>
      <c r="M99" s="26">
        <v>0.2</v>
      </c>
      <c r="N99" s="5">
        <f t="shared" si="19"/>
        <v>0</v>
      </c>
      <c r="O99" s="5">
        <f t="shared" si="20"/>
        <v>0</v>
      </c>
    </row>
    <row r="100" spans="1:15" customFormat="1" ht="15.75" thickBot="1">
      <c r="A100" s="51" t="s">
        <v>194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3"/>
      <c r="L100" s="32">
        <f>SUBTOTAL(9,L96:L99)</f>
        <v>0</v>
      </c>
      <c r="M100" s="33"/>
      <c r="N100" s="34">
        <f>SUBTOTAL(9,N96:N99)</f>
        <v>0</v>
      </c>
      <c r="O100" s="34">
        <f>SUBTOTAL(9,O96:O99)</f>
        <v>0</v>
      </c>
    </row>
    <row r="101" spans="1:15" customFormat="1" ht="15.75" thickBot="1">
      <c r="A101" s="51" t="s">
        <v>293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3"/>
      <c r="L101" s="32">
        <f>SUBTOTAL(9,L5:L100)</f>
        <v>0</v>
      </c>
      <c r="M101" s="33"/>
      <c r="N101" s="34">
        <f>SUBTOTAL(9,N5:N100)</f>
        <v>0</v>
      </c>
      <c r="O101" s="34">
        <f>SUBTOTAL(9,O5:O100)</f>
        <v>0</v>
      </c>
    </row>
  </sheetData>
  <mergeCells count="12">
    <mergeCell ref="A101:K101"/>
    <mergeCell ref="A9:K9"/>
    <mergeCell ref="A41:K41"/>
    <mergeCell ref="A46:K46"/>
    <mergeCell ref="A44:K44"/>
    <mergeCell ref="A86:K86"/>
    <mergeCell ref="A1:O1"/>
    <mergeCell ref="A2:O2"/>
    <mergeCell ref="A3:O3"/>
    <mergeCell ref="A90:K90"/>
    <mergeCell ref="A100:K100"/>
    <mergeCell ref="A95:K95"/>
  </mergeCells>
  <pageMargins left="0.7" right="0.7" top="0.75" bottom="0.75" header="0.3" footer="0.3"/>
  <pageSetup paperSize="8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8" customWidth="1"/>
    <col min="3" max="3" width="29.42578125" style="13" customWidth="1"/>
    <col min="4" max="4" width="11.42578125" customWidth="1"/>
  </cols>
  <sheetData>
    <row r="1" spans="1:4">
      <c r="A1" t="s">
        <v>167</v>
      </c>
      <c r="B1" s="22">
        <v>6786892550.8400059</v>
      </c>
    </row>
    <row r="3" spans="1:4">
      <c r="B3" s="21" t="s">
        <v>168</v>
      </c>
      <c r="C3" s="7" t="s">
        <v>169</v>
      </c>
      <c r="D3" s="7" t="s">
        <v>170</v>
      </c>
    </row>
    <row r="4" spans="1:4">
      <c r="A4" s="7">
        <v>1</v>
      </c>
      <c r="B4" s="21" t="s">
        <v>12</v>
      </c>
      <c r="C4" s="6">
        <v>1219231784.8900003</v>
      </c>
      <c r="D4" s="15">
        <f>C4/$C$32</f>
        <v>0.17964506963339183</v>
      </c>
    </row>
    <row r="5" spans="1:4">
      <c r="A5" s="7">
        <v>2</v>
      </c>
      <c r="B5" s="21" t="s">
        <v>20</v>
      </c>
      <c r="C5" s="6">
        <v>1164677148.0000012</v>
      </c>
      <c r="D5" s="15">
        <f>C5/$B$1</f>
        <v>0.17160683468546301</v>
      </c>
    </row>
    <row r="6" spans="1:4">
      <c r="A6" s="7">
        <v>3</v>
      </c>
      <c r="B6" s="21" t="s">
        <v>38</v>
      </c>
      <c r="C6" s="6">
        <v>934563507.10999954</v>
      </c>
      <c r="D6" s="15">
        <f t="shared" ref="D6:D31" si="0">C6/$B$1</f>
        <v>0.13770123810112916</v>
      </c>
    </row>
    <row r="7" spans="1:4">
      <c r="A7" s="7">
        <v>4</v>
      </c>
      <c r="B7" s="19" t="s">
        <v>3</v>
      </c>
      <c r="C7" s="6">
        <v>772227098.75999999</v>
      </c>
      <c r="D7" s="15">
        <f t="shared" si="0"/>
        <v>0.11378213121473719</v>
      </c>
    </row>
    <row r="8" spans="1:4">
      <c r="A8" s="7">
        <v>5</v>
      </c>
      <c r="B8" s="21" t="s">
        <v>14</v>
      </c>
      <c r="C8" s="6">
        <v>747708679.58000004</v>
      </c>
      <c r="D8" s="15">
        <f t="shared" si="0"/>
        <v>0.11016951778431457</v>
      </c>
    </row>
    <row r="9" spans="1:4" ht="17.25" customHeight="1">
      <c r="A9" s="7">
        <v>6</v>
      </c>
      <c r="B9" s="21" t="s">
        <v>16</v>
      </c>
      <c r="C9" s="6">
        <v>439475777.16999996</v>
      </c>
      <c r="D9" s="15">
        <f t="shared" si="0"/>
        <v>6.4753607616140407E-2</v>
      </c>
    </row>
    <row r="10" spans="1:4">
      <c r="A10" s="7">
        <v>7</v>
      </c>
      <c r="B10" s="23" t="s">
        <v>30</v>
      </c>
      <c r="C10" s="6">
        <v>420402230</v>
      </c>
      <c r="D10" s="15">
        <f t="shared" si="0"/>
        <v>6.1943257072482646E-2</v>
      </c>
    </row>
    <row r="11" spans="1:4">
      <c r="A11" s="7">
        <v>8</v>
      </c>
      <c r="B11" s="21" t="s">
        <v>6</v>
      </c>
      <c r="C11" s="6">
        <v>295831899</v>
      </c>
      <c r="D11" s="15">
        <f t="shared" si="0"/>
        <v>4.3588711149314605E-2</v>
      </c>
    </row>
    <row r="12" spans="1:4">
      <c r="A12" s="7">
        <v>9</v>
      </c>
      <c r="B12" s="21" t="s">
        <v>9</v>
      </c>
      <c r="C12" s="6">
        <v>199999848</v>
      </c>
      <c r="D12" s="15">
        <f t="shared" si="0"/>
        <v>2.946854491975805E-2</v>
      </c>
    </row>
    <row r="13" spans="1:4">
      <c r="A13" s="7">
        <v>10</v>
      </c>
      <c r="B13" s="21" t="s">
        <v>5</v>
      </c>
      <c r="C13" s="6">
        <v>126716354.72</v>
      </c>
      <c r="D13" s="15">
        <f t="shared" si="0"/>
        <v>1.8670747145439405E-2</v>
      </c>
    </row>
    <row r="14" spans="1:4">
      <c r="A14" s="7">
        <v>11</v>
      </c>
      <c r="B14" s="21" t="s">
        <v>93</v>
      </c>
      <c r="C14" s="6">
        <v>84944900</v>
      </c>
      <c r="D14" s="15">
        <f t="shared" si="0"/>
        <v>1.2516022518948892E-2</v>
      </c>
    </row>
    <row r="15" spans="1:4">
      <c r="A15" s="7">
        <v>12</v>
      </c>
      <c r="B15" s="21" t="s">
        <v>166</v>
      </c>
      <c r="C15" s="6">
        <v>76516600</v>
      </c>
      <c r="D15" s="15">
        <f t="shared" si="0"/>
        <v>1.1274172889407189E-2</v>
      </c>
    </row>
    <row r="16" spans="1:4">
      <c r="A16" s="7">
        <v>13</v>
      </c>
      <c r="B16" s="21" t="s">
        <v>165</v>
      </c>
      <c r="C16" s="6">
        <v>55540800</v>
      </c>
      <c r="D16" s="15">
        <f t="shared" si="0"/>
        <v>8.1835390178861423E-3</v>
      </c>
    </row>
    <row r="17" spans="1:4">
      <c r="A17" s="7">
        <v>14</v>
      </c>
      <c r="B17" s="21" t="s">
        <v>15</v>
      </c>
      <c r="C17" s="6">
        <v>48216077.560000002</v>
      </c>
      <c r="D17" s="15">
        <f t="shared" si="0"/>
        <v>7.1042936364201547E-3</v>
      </c>
    </row>
    <row r="18" spans="1:4">
      <c r="A18" s="7">
        <v>15</v>
      </c>
      <c r="B18" s="21" t="s">
        <v>48</v>
      </c>
      <c r="C18" s="6">
        <v>46057192</v>
      </c>
      <c r="D18" s="15">
        <f t="shared" si="0"/>
        <v>6.7861973141595637E-3</v>
      </c>
    </row>
    <row r="19" spans="1:4">
      <c r="A19" s="7">
        <v>16</v>
      </c>
      <c r="B19" s="21" t="s">
        <v>50</v>
      </c>
      <c r="C19" s="6">
        <v>22296987.199999999</v>
      </c>
      <c r="D19" s="15">
        <f t="shared" si="0"/>
        <v>3.2853013412213706E-3</v>
      </c>
    </row>
    <row r="20" spans="1:4">
      <c r="A20" s="7">
        <v>17</v>
      </c>
      <c r="B20" s="23" t="s">
        <v>19</v>
      </c>
      <c r="C20" s="6">
        <v>20487565</v>
      </c>
      <c r="D20" s="15">
        <f t="shared" si="0"/>
        <v>3.0186959417037298E-3</v>
      </c>
    </row>
    <row r="21" spans="1:4">
      <c r="A21" s="7">
        <v>18</v>
      </c>
      <c r="B21" s="21" t="s">
        <v>35</v>
      </c>
      <c r="C21" s="5">
        <v>18267940</v>
      </c>
      <c r="D21" s="15">
        <f t="shared" si="0"/>
        <v>2.691650098061299E-3</v>
      </c>
    </row>
    <row r="22" spans="1:4">
      <c r="A22" s="7">
        <v>19</v>
      </c>
      <c r="B22" s="21" t="s">
        <v>40</v>
      </c>
      <c r="C22" s="6">
        <v>17297120</v>
      </c>
      <c r="D22" s="15">
        <f t="shared" si="0"/>
        <v>2.5486067254533382E-3</v>
      </c>
    </row>
    <row r="23" spans="1:4">
      <c r="A23" s="7">
        <v>20</v>
      </c>
      <c r="B23" s="20" t="s">
        <v>33</v>
      </c>
      <c r="C23" s="6">
        <v>14351662</v>
      </c>
      <c r="D23" s="15">
        <f t="shared" si="0"/>
        <v>2.1146145887080106E-3</v>
      </c>
    </row>
    <row r="24" spans="1:4">
      <c r="A24" s="7">
        <v>21</v>
      </c>
      <c r="B24" s="21" t="s">
        <v>11</v>
      </c>
      <c r="C24" s="6">
        <v>12885051</v>
      </c>
      <c r="D24" s="15">
        <f t="shared" si="0"/>
        <v>1.8985199638095393E-3</v>
      </c>
    </row>
    <row r="25" spans="1:4">
      <c r="A25" s="7">
        <v>22</v>
      </c>
      <c r="B25" s="21" t="s">
        <v>18</v>
      </c>
      <c r="C25" s="6">
        <v>12253753</v>
      </c>
      <c r="D25" s="15">
        <f t="shared" si="0"/>
        <v>1.8055027257626714E-3</v>
      </c>
    </row>
    <row r="26" spans="1:4">
      <c r="A26" s="7">
        <v>23</v>
      </c>
      <c r="B26" s="21" t="s">
        <v>49</v>
      </c>
      <c r="C26" s="6">
        <v>9999176</v>
      </c>
      <c r="D26" s="15">
        <f t="shared" si="0"/>
        <v>1.4733069552961191E-3</v>
      </c>
    </row>
    <row r="27" spans="1:4">
      <c r="A27" s="7">
        <v>24</v>
      </c>
      <c r="B27" s="21" t="s">
        <v>42</v>
      </c>
      <c r="C27" s="6">
        <v>9635482</v>
      </c>
      <c r="D27" s="15">
        <f t="shared" si="0"/>
        <v>1.4197192496892303E-3</v>
      </c>
    </row>
    <row r="28" spans="1:4">
      <c r="A28" s="7">
        <v>25</v>
      </c>
      <c r="B28" s="21" t="s">
        <v>28</v>
      </c>
      <c r="C28" s="6">
        <v>7782670</v>
      </c>
      <c r="D28" s="15">
        <f t="shared" si="0"/>
        <v>1.146720673960979E-3</v>
      </c>
    </row>
    <row r="29" spans="1:4">
      <c r="A29" s="7">
        <v>26</v>
      </c>
      <c r="B29" s="20" t="s">
        <v>13</v>
      </c>
      <c r="C29" s="6">
        <v>5022305</v>
      </c>
      <c r="D29" s="15">
        <f t="shared" si="0"/>
        <v>7.4000066486663255E-4</v>
      </c>
    </row>
    <row r="30" spans="1:4">
      <c r="A30" s="7">
        <v>27</v>
      </c>
      <c r="B30" s="21" t="s">
        <v>32</v>
      </c>
      <c r="C30" s="6">
        <v>2849718.9</v>
      </c>
      <c r="D30" s="15">
        <f t="shared" si="0"/>
        <v>4.1988566617977378E-4</v>
      </c>
    </row>
    <row r="31" spans="1:4">
      <c r="A31" s="7">
        <v>28</v>
      </c>
      <c r="B31" s="21" t="s">
        <v>39</v>
      </c>
      <c r="C31" s="6">
        <v>1653223.95</v>
      </c>
      <c r="D31" s="15">
        <f t="shared" si="0"/>
        <v>2.4359070629391096E-4</v>
      </c>
    </row>
    <row r="32" spans="1:4" ht="30.75" customHeight="1">
      <c r="C32" s="16">
        <f>SUM(C4:C31)</f>
        <v>6786892550.8400011</v>
      </c>
      <c r="D32" s="17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2021-07-23T07:55:54Z</cp:lastPrinted>
  <dcterms:created xsi:type="dcterms:W3CDTF">2021-06-18T20:01:58Z</dcterms:created>
  <dcterms:modified xsi:type="dcterms:W3CDTF">2021-08-16T14:08:34Z</dcterms:modified>
</cp:coreProperties>
</file>