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13_ncr:1_{6E9B9FC9-7FF1-456E-8E6E-D70E531AACD1}" xr6:coauthVersionLast="36" xr6:coauthVersionMax="36" xr10:uidLastSave="{00000000-0000-0000-0000-000000000000}"/>
  <bookViews>
    <workbookView xWindow="0" yWindow="0" windowWidth="20730" windowHeight="11625" xr2:uid="{00000000-000D-0000-FFFF-FFFF00000000}"/>
  </bookViews>
  <sheets>
    <sheet name="specifikacija materijala" sheetId="1" r:id="rId1"/>
    <sheet name="po dobavljačim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  <c r="N25" i="1"/>
  <c r="O25" i="1" s="1"/>
  <c r="N13" i="1"/>
  <c r="O13" i="1" s="1"/>
  <c r="N23" i="1"/>
  <c r="O23" i="1" s="1"/>
  <c r="N11" i="1"/>
  <c r="O11" i="1" s="1"/>
  <c r="N21" i="1"/>
  <c r="O21" i="1" s="1"/>
  <c r="N9" i="1"/>
  <c r="O9" i="1" s="1"/>
  <c r="N19" i="1"/>
  <c r="O19" i="1" s="1"/>
  <c r="N7" i="1"/>
  <c r="O7" i="1" s="1"/>
  <c r="N17" i="1"/>
  <c r="O17" i="1" s="1"/>
  <c r="N5" i="1"/>
  <c r="N16" i="1"/>
  <c r="O16" i="1" s="1"/>
  <c r="N15" i="1"/>
  <c r="O15" i="1" s="1"/>
  <c r="N24" i="1"/>
  <c r="O24" i="1" s="1"/>
  <c r="N12" i="1"/>
  <c r="O12" i="1" s="1"/>
  <c r="N22" i="1"/>
  <c r="O22" i="1" s="1"/>
  <c r="N10" i="1"/>
  <c r="O10" i="1" s="1"/>
  <c r="N20" i="1"/>
  <c r="O20" i="1" s="1"/>
  <c r="N8" i="1"/>
  <c r="O8" i="1" s="1"/>
  <c r="N18" i="1"/>
  <c r="O18" i="1" s="1"/>
  <c r="N6" i="1"/>
  <c r="O6" i="1" s="1"/>
  <c r="N14" i="1"/>
  <c r="O14" i="1" s="1"/>
  <c r="L27" i="1" l="1"/>
  <c r="N26" i="1"/>
  <c r="O5" i="1"/>
  <c r="O26" i="1" s="1"/>
  <c r="D6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27" i="1" l="1"/>
  <c r="D32" i="2"/>
  <c r="O27" i="1" l="1"/>
</calcChain>
</file>

<file path=xl/sharedStrings.xml><?xml version="1.0" encoding="utf-8"?>
<sst xmlns="http://schemas.openxmlformats.org/spreadsheetml/2006/main" count="220" uniqueCount="131">
  <si>
    <t>Назив партије</t>
  </si>
  <si>
    <t>Назив ставке</t>
  </si>
  <si>
    <t xml:space="preserve">Произвођач </t>
  </si>
  <si>
    <t>MAKLER</t>
  </si>
  <si>
    <t>pakovanje</t>
  </si>
  <si>
    <t>EUROMEDICINA</t>
  </si>
  <si>
    <t>LABTEH</t>
  </si>
  <si>
    <t>VICOR</t>
  </si>
  <si>
    <t>SUPERLAB</t>
  </si>
  <si>
    <t>MAGNA PHARMACIA</t>
  </si>
  <si>
    <t>NEOMEDICA</t>
  </si>
  <si>
    <t>YUNICOM</t>
  </si>
  <si>
    <t>PROMEDIA</t>
  </si>
  <si>
    <t>EURODIJAGNOSTIKA</t>
  </si>
  <si>
    <t>SCORE</t>
  </si>
  <si>
    <t>MEDIAKTIVA</t>
  </si>
  <si>
    <t>INTERLAB</t>
  </si>
  <si>
    <t>DIAGON</t>
  </si>
  <si>
    <t>REMED</t>
  </si>
  <si>
    <t>REMED/STIGA</t>
  </si>
  <si>
    <t>BIOTEC MEDICAL</t>
  </si>
  <si>
    <t>50 testova</t>
  </si>
  <si>
    <t>DIALAB</t>
  </si>
  <si>
    <t>Reagensi i potrošni materijal za imunohemijske analizatore model BRAHMS (Kryptor Compact Plus)</t>
  </si>
  <si>
    <t>BRAHMS Free βHCG KRYPTOR</t>
  </si>
  <si>
    <t>75 testova</t>
  </si>
  <si>
    <t>BRAHMS Free βHCG KRYPTOR cal</t>
  </si>
  <si>
    <t>6x0,65ml</t>
  </si>
  <si>
    <t xml:space="preserve">BRAHMS GM KRYPTOR QC </t>
  </si>
  <si>
    <t>3x2ml</t>
  </si>
  <si>
    <t xml:space="preserve">BRAHMS KRYPTOR BUFFER </t>
  </si>
  <si>
    <t>5 kesica</t>
  </si>
  <si>
    <t>brahms kryptor compact dilcup</t>
  </si>
  <si>
    <t>30 komada</t>
  </si>
  <si>
    <t>brahms kryptor compact react</t>
  </si>
  <si>
    <t>60 komada</t>
  </si>
  <si>
    <t>brahms kryptor compact sol 1</t>
  </si>
  <si>
    <t>4x30 ml</t>
  </si>
  <si>
    <t>brahms kryptor compact sol 2</t>
  </si>
  <si>
    <t>4x30ml</t>
  </si>
  <si>
    <t>brahms kryptor compact sol 3</t>
  </si>
  <si>
    <t>brahms kryptor compact sol 4</t>
  </si>
  <si>
    <t>brahms papp-a kryptor cal</t>
  </si>
  <si>
    <t xml:space="preserve">brahms papp-a kryptor </t>
  </si>
  <si>
    <t>PIGF plus</t>
  </si>
  <si>
    <t>PIGF plus cal</t>
  </si>
  <si>
    <t>6x0.85ml</t>
  </si>
  <si>
    <t>PLGF plus  ctl</t>
  </si>
  <si>
    <t>6x2.0ml</t>
  </si>
  <si>
    <t>SFLT-1</t>
  </si>
  <si>
    <t>SFLT-1 cal</t>
  </si>
  <si>
    <t>6x0.65ml</t>
  </si>
  <si>
    <t>SFLT-1 ctl</t>
  </si>
  <si>
    <t>PCT</t>
  </si>
  <si>
    <t>PCT cal</t>
  </si>
  <si>
    <t>PCT QC</t>
  </si>
  <si>
    <t>ADOC</t>
  </si>
  <si>
    <t>PRIMAX</t>
  </si>
  <si>
    <t>MIT</t>
  </si>
  <si>
    <t>ELITECH</t>
  </si>
  <si>
    <t>UNI-CHEM</t>
  </si>
  <si>
    <t>elta 90</t>
  </si>
  <si>
    <t>BIOMEDICA MP</t>
  </si>
  <si>
    <t>VIVOGEN</t>
  </si>
  <si>
    <t>ALLURA MED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</si>
  <si>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</si>
  <si>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</si>
  <si>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</si>
  <si>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</si>
  <si>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</si>
  <si>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</si>
  <si>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</si>
  <si>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</si>
  <si>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</si>
  <si>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</si>
  <si>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</si>
  <si>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</si>
  <si>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</si>
  <si>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56</t>
  </si>
  <si>
    <t>Партија 56 укупно</t>
  </si>
  <si>
    <t>BRAHMS Free βhCG KRYPTOR</t>
  </si>
  <si>
    <t>ThermoFisher Scientific - BRAHMS</t>
  </si>
  <si>
    <t>BRAHMS FREE βhCG KRYPTOR CAL</t>
  </si>
  <si>
    <t>BRAHMS GM KRYPTOR QC</t>
  </si>
  <si>
    <t>BRAHMS KRYPTOR BUFFER</t>
  </si>
  <si>
    <t>BRAHMS KRYPTOR compact DILCUP</t>
  </si>
  <si>
    <t>BRAHMS KRYPTOR compact REACT</t>
  </si>
  <si>
    <t>BRAHMS KRYPTOR compact Solution 1</t>
  </si>
  <si>
    <t>BRAHMS KRYPTOR compact Solution 2</t>
  </si>
  <si>
    <t>BRAHMS KRYPTOR compact Solution 3</t>
  </si>
  <si>
    <t>BRAHMS KRYPTOR compact Solution 4</t>
  </si>
  <si>
    <t>BRAHMS PAPP-A KRYPTOR CAL</t>
  </si>
  <si>
    <t>BRAHMS PAPP-A KRYPTOR</t>
  </si>
  <si>
    <t>BRAHMS PIGF             plus K-75</t>
  </si>
  <si>
    <t>BRAHMS PIGF                  plus K-CAL</t>
  </si>
  <si>
    <t>BRAHMS PLGF             plus K-QC</t>
  </si>
  <si>
    <t>BRAHMS sFlt-1 K-75</t>
  </si>
  <si>
    <t>BRAHMS sFlt-1 K-CAL</t>
  </si>
  <si>
    <t>BRAHMS sFlt-1 K-QC</t>
  </si>
  <si>
    <t>BRAHMS PCT sensitive K-050</t>
  </si>
  <si>
    <t>BRAHMS PCT sensitive K-CAL</t>
  </si>
  <si>
    <t>BRAHMS PCT sensitive K-QC</t>
  </si>
  <si>
    <t>Dialab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</si>
  <si>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</si>
  <si>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</si>
  <si>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</si>
  <si>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</si>
  <si>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</si>
  <si>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</si>
  <si>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</si>
  <si>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RGN210871</t>
  </si>
  <si>
    <t>RGN210872</t>
  </si>
  <si>
    <t>RGN210873</t>
  </si>
  <si>
    <t>RGN210874</t>
  </si>
  <si>
    <t>RGN210875</t>
  </si>
  <si>
    <t>RGN210876</t>
  </si>
  <si>
    <t>RGN210877</t>
  </si>
  <si>
    <t>RGN210878</t>
  </si>
  <si>
    <t>RGN210879</t>
  </si>
  <si>
    <t>RGN210880</t>
  </si>
  <si>
    <t>RGN210881</t>
  </si>
  <si>
    <t>RGN210882</t>
  </si>
  <si>
    <t>RGN210883</t>
  </si>
  <si>
    <t>RGN210884</t>
  </si>
  <si>
    <t>RGN210885</t>
  </si>
  <si>
    <t>RGN210886</t>
  </si>
  <si>
    <t>RGN210887</t>
  </si>
  <si>
    <t>RGN210888</t>
  </si>
  <si>
    <t>RGN210889</t>
  </si>
  <si>
    <t>RGN210890</t>
  </si>
  <si>
    <t>RGN210891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</si>
</sst>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9" fontId="3" fillId="3" borderId="1" xfId="1" applyNumberFormat="1" applyFont="1" applyFill="1" applyBorder="1" applyAlignment="1">
      <alignment horizontal="center" vertical="center" wrapText="1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4" fillId="0" borderId="0" xfId="0" applyFont="1"/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tabSelected="1" zoomScale="90" zoomScaleNormal="9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E5" sqref="E5:E25"/>
    </sheetView>
  </sheetViews>
  <sheetFormatPr defaultRowHeight="12" outlineLevelRow="2"/>
  <cols>
    <col min="1" max="1" width="14.85546875" style="24" customWidth="1"/>
    <col min="2" max="2" width="28.85546875" style="8" customWidth="1"/>
    <col min="3" max="3" width="9.140625" style="8"/>
    <col min="4" max="5" width="20.5703125" style="8" customWidth="1"/>
    <col min="6" max="6" width="10.7109375" style="8" customWidth="1"/>
    <col min="7" max="7" width="14" style="8" customWidth="1"/>
    <col min="8" max="8" width="19" style="8" customWidth="1"/>
    <col min="9" max="9" width="18.42578125" style="8" customWidth="1"/>
    <col min="10" max="10" width="14.140625" style="10" bestFit="1" customWidth="1"/>
    <col min="11" max="11" width="16.42578125" style="23" customWidth="1"/>
    <col min="12" max="12" width="18.140625" style="23" customWidth="1"/>
    <col min="13" max="13" width="13.28515625" style="22" customWidth="1"/>
    <col min="14" max="15" width="16.140625" style="2" customWidth="1"/>
    <col min="16" max="16384" width="9.140625" style="2"/>
  </cols>
  <sheetData>
    <row r="1" spans="1:15" s="34" customFormat="1" ht="24" customHeight="1">
      <c r="A1" s="39" t="s">
        <v>104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s="35" customFormat="1" ht="24" customHeight="1">
      <c r="A2" s="40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s="34" customFormat="1" ht="24.75" customHeight="1">
      <c r="A3" s="41" t="s">
        <v>102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30.75" customHeight="1">
      <c r="A4" s="1" t="s">
        <v>72</v>
      </c>
      <c r="B4" s="1" t="s">
        <v>0</v>
      </c>
      <c r="C4" s="1" t="s">
        <v>73</v>
      </c>
      <c r="D4" s="1" t="s">
        <v>1</v>
      </c>
      <c r="E4" s="1" t="s">
        <v>109</v>
      </c>
      <c r="F4" s="1" t="s">
        <v>70</v>
      </c>
      <c r="G4" s="1" t="s">
        <v>71</v>
      </c>
      <c r="H4" s="1" t="s">
        <v>75</v>
      </c>
      <c r="I4" s="1" t="s">
        <v>2</v>
      </c>
      <c r="J4" s="1" t="s">
        <v>74</v>
      </c>
      <c r="K4" s="20" t="s">
        <v>106</v>
      </c>
      <c r="L4" s="20" t="s">
        <v>107</v>
      </c>
      <c r="M4" s="21" t="s">
        <v>76</v>
      </c>
      <c r="N4" s="1" t="s">
        <v>77</v>
      </c>
      <c r="O4" s="1" t="s">
        <v>108</v>
      </c>
    </row>
    <row r="5" spans="1:15" ht="36" outlineLevel="2">
      <c r="A5" s="25" t="s">
        <v>78</v>
      </c>
      <c r="B5" s="6" t="s">
        <v>23</v>
      </c>
      <c r="C5" s="3">
        <v>1</v>
      </c>
      <c r="D5" s="6" t="s">
        <v>24</v>
      </c>
      <c r="E5" s="42" t="s">
        <v>110</v>
      </c>
      <c r="F5" s="6" t="s">
        <v>4</v>
      </c>
      <c r="G5" s="6" t="s">
        <v>25</v>
      </c>
      <c r="H5" s="6" t="s">
        <v>80</v>
      </c>
      <c r="I5" s="30" t="s">
        <v>81</v>
      </c>
      <c r="J5" s="7"/>
      <c r="K5" s="31">
        <v>62040</v>
      </c>
      <c r="L5" s="4">
        <f t="shared" ref="L5:L22" si="0">J5*K5</f>
        <v>0</v>
      </c>
      <c r="M5" s="29">
        <v>0.2</v>
      </c>
      <c r="N5" s="4">
        <f t="shared" ref="N5:N22" si="1">L5*M5</f>
        <v>0</v>
      </c>
      <c r="O5" s="4">
        <f t="shared" ref="O5:O22" si="2">L5+N5</f>
        <v>0</v>
      </c>
    </row>
    <row r="6" spans="1:15" ht="36" outlineLevel="2">
      <c r="A6" s="25" t="s">
        <v>78</v>
      </c>
      <c r="B6" s="6" t="s">
        <v>23</v>
      </c>
      <c r="C6" s="3">
        <v>2</v>
      </c>
      <c r="D6" s="6" t="s">
        <v>26</v>
      </c>
      <c r="E6" s="42" t="s">
        <v>111</v>
      </c>
      <c r="F6" s="6" t="s">
        <v>4</v>
      </c>
      <c r="G6" s="6" t="s">
        <v>27</v>
      </c>
      <c r="H6" s="6" t="s">
        <v>82</v>
      </c>
      <c r="I6" s="30" t="s">
        <v>81</v>
      </c>
      <c r="J6" s="7"/>
      <c r="K6" s="32">
        <v>11220</v>
      </c>
      <c r="L6" s="4">
        <f t="shared" si="0"/>
        <v>0</v>
      </c>
      <c r="M6" s="29">
        <v>0.2</v>
      </c>
      <c r="N6" s="4">
        <f t="shared" si="1"/>
        <v>0</v>
      </c>
      <c r="O6" s="4">
        <f t="shared" si="2"/>
        <v>0</v>
      </c>
    </row>
    <row r="7" spans="1:15" ht="36" outlineLevel="2">
      <c r="A7" s="25" t="s">
        <v>78</v>
      </c>
      <c r="B7" s="6" t="s">
        <v>23</v>
      </c>
      <c r="C7" s="3">
        <v>3</v>
      </c>
      <c r="D7" s="6" t="s">
        <v>28</v>
      </c>
      <c r="E7" s="42" t="s">
        <v>112</v>
      </c>
      <c r="F7" s="6" t="s">
        <v>4</v>
      </c>
      <c r="G7" s="6" t="s">
        <v>29</v>
      </c>
      <c r="H7" s="6" t="s">
        <v>83</v>
      </c>
      <c r="I7" s="30" t="s">
        <v>81</v>
      </c>
      <c r="J7" s="7"/>
      <c r="K7" s="32">
        <v>43560</v>
      </c>
      <c r="L7" s="4">
        <f t="shared" si="0"/>
        <v>0</v>
      </c>
      <c r="M7" s="29">
        <v>0.2</v>
      </c>
      <c r="N7" s="4">
        <f t="shared" si="1"/>
        <v>0</v>
      </c>
      <c r="O7" s="4">
        <f t="shared" si="2"/>
        <v>0</v>
      </c>
    </row>
    <row r="8" spans="1:15" ht="36" outlineLevel="2">
      <c r="A8" s="25" t="s">
        <v>78</v>
      </c>
      <c r="B8" s="6" t="s">
        <v>23</v>
      </c>
      <c r="C8" s="3">
        <v>4</v>
      </c>
      <c r="D8" s="6" t="s">
        <v>30</v>
      </c>
      <c r="E8" s="42" t="s">
        <v>113</v>
      </c>
      <c r="F8" s="6" t="s">
        <v>4</v>
      </c>
      <c r="G8" s="6" t="s">
        <v>31</v>
      </c>
      <c r="H8" s="6" t="s">
        <v>84</v>
      </c>
      <c r="I8" s="30" t="s">
        <v>81</v>
      </c>
      <c r="J8" s="7"/>
      <c r="K8" s="32">
        <v>22440</v>
      </c>
      <c r="L8" s="4">
        <f t="shared" si="0"/>
        <v>0</v>
      </c>
      <c r="M8" s="29">
        <v>0.2</v>
      </c>
      <c r="N8" s="4">
        <f t="shared" si="1"/>
        <v>0</v>
      </c>
      <c r="O8" s="4">
        <f t="shared" si="2"/>
        <v>0</v>
      </c>
    </row>
    <row r="9" spans="1:15" ht="36" outlineLevel="2">
      <c r="A9" s="25" t="s">
        <v>78</v>
      </c>
      <c r="B9" s="6" t="s">
        <v>23</v>
      </c>
      <c r="C9" s="3">
        <v>5</v>
      </c>
      <c r="D9" s="6" t="s">
        <v>32</v>
      </c>
      <c r="E9" s="42" t="s">
        <v>114</v>
      </c>
      <c r="F9" s="6" t="s">
        <v>4</v>
      </c>
      <c r="G9" s="6" t="s">
        <v>33</v>
      </c>
      <c r="H9" s="6" t="s">
        <v>85</v>
      </c>
      <c r="I9" s="30" t="s">
        <v>81</v>
      </c>
      <c r="J9" s="7"/>
      <c r="K9" s="32">
        <v>7920</v>
      </c>
      <c r="L9" s="4">
        <f t="shared" si="0"/>
        <v>0</v>
      </c>
      <c r="M9" s="29">
        <v>0.2</v>
      </c>
      <c r="N9" s="4">
        <f t="shared" si="1"/>
        <v>0</v>
      </c>
      <c r="O9" s="4">
        <f t="shared" si="2"/>
        <v>0</v>
      </c>
    </row>
    <row r="10" spans="1:15" ht="36" outlineLevel="2">
      <c r="A10" s="25" t="s">
        <v>78</v>
      </c>
      <c r="B10" s="6" t="s">
        <v>23</v>
      </c>
      <c r="C10" s="3">
        <v>6</v>
      </c>
      <c r="D10" s="6" t="s">
        <v>34</v>
      </c>
      <c r="E10" s="42" t="s">
        <v>115</v>
      </c>
      <c r="F10" s="6" t="s">
        <v>4</v>
      </c>
      <c r="G10" s="6" t="s">
        <v>35</v>
      </c>
      <c r="H10" s="6" t="s">
        <v>86</v>
      </c>
      <c r="I10" s="30" t="s">
        <v>81</v>
      </c>
      <c r="J10" s="7"/>
      <c r="K10" s="32">
        <v>52800</v>
      </c>
      <c r="L10" s="4">
        <f t="shared" si="0"/>
        <v>0</v>
      </c>
      <c r="M10" s="29">
        <v>0.2</v>
      </c>
      <c r="N10" s="4">
        <f t="shared" si="1"/>
        <v>0</v>
      </c>
      <c r="O10" s="4">
        <f t="shared" si="2"/>
        <v>0</v>
      </c>
    </row>
    <row r="11" spans="1:15" ht="36" outlineLevel="2">
      <c r="A11" s="25" t="s">
        <v>78</v>
      </c>
      <c r="B11" s="6" t="s">
        <v>23</v>
      </c>
      <c r="C11" s="3">
        <v>7</v>
      </c>
      <c r="D11" s="6" t="s">
        <v>36</v>
      </c>
      <c r="E11" s="42" t="s">
        <v>116</v>
      </c>
      <c r="F11" s="6" t="s">
        <v>4</v>
      </c>
      <c r="G11" s="6" t="s">
        <v>37</v>
      </c>
      <c r="H11" s="6" t="s">
        <v>87</v>
      </c>
      <c r="I11" s="30" t="s">
        <v>81</v>
      </c>
      <c r="J11" s="7"/>
      <c r="K11" s="32">
        <v>6600</v>
      </c>
      <c r="L11" s="4">
        <f t="shared" si="0"/>
        <v>0</v>
      </c>
      <c r="M11" s="29">
        <v>0.2</v>
      </c>
      <c r="N11" s="4">
        <f t="shared" si="1"/>
        <v>0</v>
      </c>
      <c r="O11" s="4">
        <f t="shared" si="2"/>
        <v>0</v>
      </c>
    </row>
    <row r="12" spans="1:15" ht="36" outlineLevel="2">
      <c r="A12" s="25" t="s">
        <v>78</v>
      </c>
      <c r="B12" s="6" t="s">
        <v>23</v>
      </c>
      <c r="C12" s="3">
        <v>8</v>
      </c>
      <c r="D12" s="6" t="s">
        <v>38</v>
      </c>
      <c r="E12" s="42" t="s">
        <v>117</v>
      </c>
      <c r="F12" s="6" t="s">
        <v>4</v>
      </c>
      <c r="G12" s="6" t="s">
        <v>39</v>
      </c>
      <c r="H12" s="6" t="s">
        <v>88</v>
      </c>
      <c r="I12" s="30" t="s">
        <v>81</v>
      </c>
      <c r="J12" s="7"/>
      <c r="K12" s="32">
        <v>7920</v>
      </c>
      <c r="L12" s="4">
        <f t="shared" si="0"/>
        <v>0</v>
      </c>
      <c r="M12" s="29">
        <v>0.2</v>
      </c>
      <c r="N12" s="4">
        <f t="shared" si="1"/>
        <v>0</v>
      </c>
      <c r="O12" s="4">
        <f t="shared" si="2"/>
        <v>0</v>
      </c>
    </row>
    <row r="13" spans="1:15" ht="36" outlineLevel="2">
      <c r="A13" s="25" t="s">
        <v>78</v>
      </c>
      <c r="B13" s="6" t="s">
        <v>23</v>
      </c>
      <c r="C13" s="3">
        <v>9</v>
      </c>
      <c r="D13" s="6" t="s">
        <v>40</v>
      </c>
      <c r="E13" s="42" t="s">
        <v>118</v>
      </c>
      <c r="F13" s="6" t="s">
        <v>4</v>
      </c>
      <c r="G13" s="6" t="s">
        <v>39</v>
      </c>
      <c r="H13" s="6" t="s">
        <v>89</v>
      </c>
      <c r="I13" s="30" t="s">
        <v>81</v>
      </c>
      <c r="J13" s="7"/>
      <c r="K13" s="32">
        <v>10560</v>
      </c>
      <c r="L13" s="4">
        <f t="shared" si="0"/>
        <v>0</v>
      </c>
      <c r="M13" s="29">
        <v>0.2</v>
      </c>
      <c r="N13" s="4">
        <f t="shared" si="1"/>
        <v>0</v>
      </c>
      <c r="O13" s="4">
        <f t="shared" si="2"/>
        <v>0</v>
      </c>
    </row>
    <row r="14" spans="1:15" ht="36" outlineLevel="2">
      <c r="A14" s="25" t="s">
        <v>78</v>
      </c>
      <c r="B14" s="6" t="s">
        <v>23</v>
      </c>
      <c r="C14" s="3">
        <v>10</v>
      </c>
      <c r="D14" s="6" t="s">
        <v>41</v>
      </c>
      <c r="E14" s="42" t="s">
        <v>119</v>
      </c>
      <c r="F14" s="6" t="s">
        <v>4</v>
      </c>
      <c r="G14" s="6" t="s">
        <v>39</v>
      </c>
      <c r="H14" s="6" t="s">
        <v>90</v>
      </c>
      <c r="I14" s="30" t="s">
        <v>81</v>
      </c>
      <c r="J14" s="7"/>
      <c r="K14" s="32">
        <v>6600</v>
      </c>
      <c r="L14" s="4">
        <f t="shared" si="0"/>
        <v>0</v>
      </c>
      <c r="M14" s="29">
        <v>0.2</v>
      </c>
      <c r="N14" s="4">
        <f t="shared" si="1"/>
        <v>0</v>
      </c>
      <c r="O14" s="4">
        <f t="shared" si="2"/>
        <v>0</v>
      </c>
    </row>
    <row r="15" spans="1:15" ht="36" outlineLevel="2">
      <c r="A15" s="25" t="s">
        <v>78</v>
      </c>
      <c r="B15" s="6" t="s">
        <v>23</v>
      </c>
      <c r="C15" s="3">
        <v>11</v>
      </c>
      <c r="D15" s="6" t="s">
        <v>42</v>
      </c>
      <c r="E15" s="42" t="s">
        <v>120</v>
      </c>
      <c r="F15" s="6" t="s">
        <v>4</v>
      </c>
      <c r="G15" s="6" t="s">
        <v>27</v>
      </c>
      <c r="H15" s="6" t="s">
        <v>91</v>
      </c>
      <c r="I15" s="30" t="s">
        <v>81</v>
      </c>
      <c r="J15" s="7"/>
      <c r="K15" s="32">
        <v>13860</v>
      </c>
      <c r="L15" s="4">
        <f t="shared" si="0"/>
        <v>0</v>
      </c>
      <c r="M15" s="29">
        <v>0.2</v>
      </c>
      <c r="N15" s="4">
        <f t="shared" si="1"/>
        <v>0</v>
      </c>
      <c r="O15" s="4">
        <f t="shared" si="2"/>
        <v>0</v>
      </c>
    </row>
    <row r="16" spans="1:15" ht="36" outlineLevel="2">
      <c r="A16" s="25" t="s">
        <v>78</v>
      </c>
      <c r="B16" s="6" t="s">
        <v>23</v>
      </c>
      <c r="C16" s="3">
        <v>12</v>
      </c>
      <c r="D16" s="6" t="s">
        <v>43</v>
      </c>
      <c r="E16" s="42" t="s">
        <v>121</v>
      </c>
      <c r="F16" s="6" t="s">
        <v>4</v>
      </c>
      <c r="G16" s="6" t="s">
        <v>25</v>
      </c>
      <c r="H16" s="6" t="s">
        <v>92</v>
      </c>
      <c r="I16" s="30" t="s">
        <v>81</v>
      </c>
      <c r="J16" s="7"/>
      <c r="K16" s="32">
        <v>42240</v>
      </c>
      <c r="L16" s="4">
        <f t="shared" si="0"/>
        <v>0</v>
      </c>
      <c r="M16" s="29">
        <v>0.2</v>
      </c>
      <c r="N16" s="4">
        <f t="shared" si="1"/>
        <v>0</v>
      </c>
      <c r="O16" s="4">
        <f t="shared" si="2"/>
        <v>0</v>
      </c>
    </row>
    <row r="17" spans="1:15" ht="36" outlineLevel="2">
      <c r="A17" s="25" t="s">
        <v>78</v>
      </c>
      <c r="B17" s="6" t="s">
        <v>23</v>
      </c>
      <c r="C17" s="3">
        <v>13</v>
      </c>
      <c r="D17" s="6" t="s">
        <v>44</v>
      </c>
      <c r="E17" s="42" t="s">
        <v>122</v>
      </c>
      <c r="F17" s="6" t="s">
        <v>4</v>
      </c>
      <c r="G17" s="6" t="s">
        <v>25</v>
      </c>
      <c r="H17" s="6" t="s">
        <v>93</v>
      </c>
      <c r="I17" s="30" t="s">
        <v>81</v>
      </c>
      <c r="J17" s="7"/>
      <c r="K17" s="32">
        <v>125000</v>
      </c>
      <c r="L17" s="4">
        <f t="shared" si="0"/>
        <v>0</v>
      </c>
      <c r="M17" s="29">
        <v>0.2</v>
      </c>
      <c r="N17" s="4">
        <f t="shared" si="1"/>
        <v>0</v>
      </c>
      <c r="O17" s="4">
        <f t="shared" si="2"/>
        <v>0</v>
      </c>
    </row>
    <row r="18" spans="1:15" ht="36" outlineLevel="2">
      <c r="A18" s="25" t="s">
        <v>78</v>
      </c>
      <c r="B18" s="6" t="s">
        <v>23</v>
      </c>
      <c r="C18" s="3">
        <v>14</v>
      </c>
      <c r="D18" s="6" t="s">
        <v>45</v>
      </c>
      <c r="E18" s="42" t="s">
        <v>123</v>
      </c>
      <c r="F18" s="6" t="s">
        <v>4</v>
      </c>
      <c r="G18" s="6" t="s">
        <v>46</v>
      </c>
      <c r="H18" s="6" t="s">
        <v>94</v>
      </c>
      <c r="I18" s="30" t="s">
        <v>81</v>
      </c>
      <c r="J18" s="7"/>
      <c r="K18" s="32">
        <v>20800</v>
      </c>
      <c r="L18" s="4">
        <f t="shared" si="0"/>
        <v>0</v>
      </c>
      <c r="M18" s="29">
        <v>0.2</v>
      </c>
      <c r="N18" s="4">
        <f t="shared" si="1"/>
        <v>0</v>
      </c>
      <c r="O18" s="4">
        <f t="shared" si="2"/>
        <v>0</v>
      </c>
    </row>
    <row r="19" spans="1:15" ht="36" outlineLevel="2">
      <c r="A19" s="25" t="s">
        <v>78</v>
      </c>
      <c r="B19" s="6" t="s">
        <v>23</v>
      </c>
      <c r="C19" s="3">
        <v>15</v>
      </c>
      <c r="D19" s="6" t="s">
        <v>47</v>
      </c>
      <c r="E19" s="42" t="s">
        <v>124</v>
      </c>
      <c r="F19" s="6" t="s">
        <v>4</v>
      </c>
      <c r="G19" s="6" t="s">
        <v>48</v>
      </c>
      <c r="H19" s="6" t="s">
        <v>95</v>
      </c>
      <c r="I19" s="30" t="s">
        <v>81</v>
      </c>
      <c r="J19" s="7"/>
      <c r="K19" s="32">
        <v>12900</v>
      </c>
      <c r="L19" s="4">
        <f t="shared" si="0"/>
        <v>0</v>
      </c>
      <c r="M19" s="29">
        <v>0.2</v>
      </c>
      <c r="N19" s="4">
        <f t="shared" si="1"/>
        <v>0</v>
      </c>
      <c r="O19" s="4">
        <f t="shared" si="2"/>
        <v>0</v>
      </c>
    </row>
    <row r="20" spans="1:15" ht="36" outlineLevel="2">
      <c r="A20" s="25" t="s">
        <v>78</v>
      </c>
      <c r="B20" s="6" t="s">
        <v>23</v>
      </c>
      <c r="C20" s="3">
        <v>16</v>
      </c>
      <c r="D20" s="6" t="s">
        <v>49</v>
      </c>
      <c r="E20" s="42" t="s">
        <v>125</v>
      </c>
      <c r="F20" s="6" t="s">
        <v>4</v>
      </c>
      <c r="G20" s="6" t="s">
        <v>25</v>
      </c>
      <c r="H20" s="6" t="s">
        <v>96</v>
      </c>
      <c r="I20" s="30" t="s">
        <v>81</v>
      </c>
      <c r="J20" s="7"/>
      <c r="K20" s="32">
        <v>125000</v>
      </c>
      <c r="L20" s="4">
        <f t="shared" si="0"/>
        <v>0</v>
      </c>
      <c r="M20" s="29">
        <v>0.2</v>
      </c>
      <c r="N20" s="4">
        <f t="shared" si="1"/>
        <v>0</v>
      </c>
      <c r="O20" s="4">
        <f t="shared" si="2"/>
        <v>0</v>
      </c>
    </row>
    <row r="21" spans="1:15" ht="36" outlineLevel="2">
      <c r="A21" s="25" t="s">
        <v>78</v>
      </c>
      <c r="B21" s="6" t="s">
        <v>23</v>
      </c>
      <c r="C21" s="3">
        <v>17</v>
      </c>
      <c r="D21" s="6" t="s">
        <v>50</v>
      </c>
      <c r="E21" s="42" t="s">
        <v>126</v>
      </c>
      <c r="F21" s="6" t="s">
        <v>4</v>
      </c>
      <c r="G21" s="6" t="s">
        <v>51</v>
      </c>
      <c r="H21" s="6" t="s">
        <v>97</v>
      </c>
      <c r="I21" s="30" t="s">
        <v>81</v>
      </c>
      <c r="J21" s="7"/>
      <c r="K21" s="32">
        <v>20800</v>
      </c>
      <c r="L21" s="4">
        <f t="shared" si="0"/>
        <v>0</v>
      </c>
      <c r="M21" s="29">
        <v>0.2</v>
      </c>
      <c r="N21" s="4">
        <f t="shared" si="1"/>
        <v>0</v>
      </c>
      <c r="O21" s="4">
        <f t="shared" si="2"/>
        <v>0</v>
      </c>
    </row>
    <row r="22" spans="1:15" ht="36" outlineLevel="2">
      <c r="A22" s="25" t="s">
        <v>78</v>
      </c>
      <c r="B22" s="6" t="s">
        <v>23</v>
      </c>
      <c r="C22" s="3">
        <v>18</v>
      </c>
      <c r="D22" s="6" t="s">
        <v>52</v>
      </c>
      <c r="E22" s="42" t="s">
        <v>127</v>
      </c>
      <c r="F22" s="6" t="s">
        <v>4</v>
      </c>
      <c r="G22" s="6" t="s">
        <v>48</v>
      </c>
      <c r="H22" s="6" t="s">
        <v>98</v>
      </c>
      <c r="I22" s="30" t="s">
        <v>81</v>
      </c>
      <c r="J22" s="7"/>
      <c r="K22" s="32">
        <v>12900</v>
      </c>
      <c r="L22" s="4">
        <f t="shared" si="0"/>
        <v>0</v>
      </c>
      <c r="M22" s="29">
        <v>0.2</v>
      </c>
      <c r="N22" s="4">
        <f t="shared" si="1"/>
        <v>0</v>
      </c>
      <c r="O22" s="4">
        <f t="shared" si="2"/>
        <v>0</v>
      </c>
    </row>
    <row r="23" spans="1:15" ht="36" outlineLevel="2">
      <c r="A23" s="25" t="s">
        <v>78</v>
      </c>
      <c r="B23" s="6" t="s">
        <v>23</v>
      </c>
      <c r="C23" s="3">
        <v>19</v>
      </c>
      <c r="D23" s="6" t="s">
        <v>53</v>
      </c>
      <c r="E23" s="42" t="s">
        <v>128</v>
      </c>
      <c r="F23" s="6" t="s">
        <v>4</v>
      </c>
      <c r="G23" s="6" t="s">
        <v>21</v>
      </c>
      <c r="H23" s="6" t="s">
        <v>99</v>
      </c>
      <c r="I23" s="30" t="s">
        <v>81</v>
      </c>
      <c r="J23" s="7"/>
      <c r="K23" s="32">
        <v>79040</v>
      </c>
      <c r="L23" s="4">
        <f t="shared" ref="L23:L25" si="3">J23*K23</f>
        <v>0</v>
      </c>
      <c r="M23" s="29">
        <v>0.2</v>
      </c>
      <c r="N23" s="4">
        <f t="shared" ref="N23:N25" si="4">L23*M23</f>
        <v>0</v>
      </c>
      <c r="O23" s="4">
        <f t="shared" ref="O23:O25" si="5">L23+N23</f>
        <v>0</v>
      </c>
    </row>
    <row r="24" spans="1:15" s="33" customFormat="1" ht="36" outlineLevel="2">
      <c r="A24" s="25" t="s">
        <v>78</v>
      </c>
      <c r="B24" s="6" t="s">
        <v>23</v>
      </c>
      <c r="C24" s="3">
        <v>20</v>
      </c>
      <c r="D24" s="6" t="s">
        <v>54</v>
      </c>
      <c r="E24" s="42" t="s">
        <v>129</v>
      </c>
      <c r="F24" s="6" t="s">
        <v>4</v>
      </c>
      <c r="G24" s="6" t="s">
        <v>51</v>
      </c>
      <c r="H24" s="6" t="s">
        <v>100</v>
      </c>
      <c r="I24" s="30" t="s">
        <v>81</v>
      </c>
      <c r="J24" s="7"/>
      <c r="K24" s="32">
        <v>10540</v>
      </c>
      <c r="L24" s="4">
        <f t="shared" si="3"/>
        <v>0</v>
      </c>
      <c r="M24" s="29">
        <v>0.2</v>
      </c>
      <c r="N24" s="4">
        <f t="shared" si="4"/>
        <v>0</v>
      </c>
      <c r="O24" s="4">
        <f t="shared" si="5"/>
        <v>0</v>
      </c>
    </row>
    <row r="25" spans="1:15" s="33" customFormat="1" ht="36.75" outlineLevel="2" thickBot="1">
      <c r="A25" s="25" t="s">
        <v>78</v>
      </c>
      <c r="B25" s="6" t="s">
        <v>23</v>
      </c>
      <c r="C25" s="3">
        <v>21</v>
      </c>
      <c r="D25" s="6" t="s">
        <v>55</v>
      </c>
      <c r="E25" s="42" t="s">
        <v>130</v>
      </c>
      <c r="F25" s="6" t="s">
        <v>4</v>
      </c>
      <c r="G25" s="6" t="s">
        <v>48</v>
      </c>
      <c r="H25" s="6" t="s">
        <v>101</v>
      </c>
      <c r="I25" s="30" t="s">
        <v>81</v>
      </c>
      <c r="J25" s="7"/>
      <c r="K25" s="32">
        <v>45840</v>
      </c>
      <c r="L25" s="4">
        <f t="shared" si="3"/>
        <v>0</v>
      </c>
      <c r="M25" s="29">
        <v>0.2</v>
      </c>
      <c r="N25" s="4">
        <f t="shared" si="4"/>
        <v>0</v>
      </c>
      <c r="O25" s="4">
        <f t="shared" si="5"/>
        <v>0</v>
      </c>
    </row>
    <row r="26" spans="1:15" s="33" customFormat="1" ht="12.75" thickBot="1">
      <c r="A26" s="36" t="s">
        <v>79</v>
      </c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26">
        <f>SUBTOTAL(9,L5:L25)</f>
        <v>0</v>
      </c>
      <c r="M26" s="27"/>
      <c r="N26" s="28">
        <f>SUBTOTAL(9,N5:N25)</f>
        <v>0</v>
      </c>
      <c r="O26" s="28">
        <f>SUBTOTAL(9,O5:O25)</f>
        <v>0</v>
      </c>
    </row>
    <row r="27" spans="1:15" s="33" customFormat="1" ht="12.75" thickBot="1">
      <c r="A27" s="36" t="s">
        <v>105</v>
      </c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26">
        <f>SUBTOTAL(9,L5:L26)</f>
        <v>0</v>
      </c>
      <c r="M27" s="27"/>
      <c r="N27" s="28">
        <f>SUBTOTAL(9,N5:N26)</f>
        <v>0</v>
      </c>
      <c r="O27" s="28">
        <f>SUBTOTAL(9,O5:O26)</f>
        <v>0</v>
      </c>
    </row>
  </sheetData>
  <mergeCells count="5">
    <mergeCell ref="A27:K27"/>
    <mergeCell ref="A26:K26"/>
    <mergeCell ref="A1:O1"/>
    <mergeCell ref="A2:O2"/>
    <mergeCell ref="A3:O3"/>
  </mergeCells>
  <pageMargins left="0.7" right="0.7" top="0.75" bottom="0.75" header="0.3" footer="0.3"/>
  <pageSetup paperSize="8" scale="8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4" customWidth="1"/>
    <col min="3" max="3" width="29.42578125" style="9" customWidth="1"/>
    <col min="4" max="4" width="11.42578125" customWidth="1"/>
  </cols>
  <sheetData>
    <row r="1" spans="1:4">
      <c r="A1" t="s">
        <v>66</v>
      </c>
      <c r="B1" s="18">
        <v>6786892550.8400059</v>
      </c>
    </row>
    <row r="3" spans="1:4">
      <c r="B3" s="17" t="s">
        <v>67</v>
      </c>
      <c r="C3" s="6" t="s">
        <v>68</v>
      </c>
      <c r="D3" s="6" t="s">
        <v>69</v>
      </c>
    </row>
    <row r="4" spans="1:4">
      <c r="A4" s="6">
        <v>1</v>
      </c>
      <c r="B4" s="17" t="s">
        <v>9</v>
      </c>
      <c r="C4" s="5">
        <v>1219231784.8900003</v>
      </c>
      <c r="D4" s="11">
        <f>C4/$C$32</f>
        <v>0.17964506963339183</v>
      </c>
    </row>
    <row r="5" spans="1:4">
      <c r="A5" s="6">
        <v>2</v>
      </c>
      <c r="B5" s="17" t="s">
        <v>16</v>
      </c>
      <c r="C5" s="5">
        <v>1164677148.0000012</v>
      </c>
      <c r="D5" s="11">
        <f>C5/$B$1</f>
        <v>0.17160683468546301</v>
      </c>
    </row>
    <row r="6" spans="1:4">
      <c r="A6" s="6">
        <v>3</v>
      </c>
      <c r="B6" s="17" t="s">
        <v>56</v>
      </c>
      <c r="C6" s="5">
        <v>934563507.10999954</v>
      </c>
      <c r="D6" s="11">
        <f t="shared" ref="D6:D31" si="0">C6/$B$1</f>
        <v>0.13770123810112916</v>
      </c>
    </row>
    <row r="7" spans="1:4">
      <c r="A7" s="6">
        <v>4</v>
      </c>
      <c r="B7" s="15" t="s">
        <v>3</v>
      </c>
      <c r="C7" s="5">
        <v>772227098.75999999</v>
      </c>
      <c r="D7" s="11">
        <f t="shared" si="0"/>
        <v>0.11378213121473719</v>
      </c>
    </row>
    <row r="8" spans="1:4">
      <c r="A8" s="6">
        <v>5</v>
      </c>
      <c r="B8" s="17" t="s">
        <v>11</v>
      </c>
      <c r="C8" s="5">
        <v>747708679.58000004</v>
      </c>
      <c r="D8" s="11">
        <f t="shared" si="0"/>
        <v>0.11016951778431457</v>
      </c>
    </row>
    <row r="9" spans="1:4" ht="17.25" customHeight="1">
      <c r="A9" s="6">
        <v>6</v>
      </c>
      <c r="B9" s="17" t="s">
        <v>13</v>
      </c>
      <c r="C9" s="5">
        <v>439475777.16999996</v>
      </c>
      <c r="D9" s="11">
        <f t="shared" si="0"/>
        <v>6.4753607616140407E-2</v>
      </c>
    </row>
    <row r="10" spans="1:4">
      <c r="A10" s="6">
        <v>7</v>
      </c>
      <c r="B10" s="19" t="s">
        <v>18</v>
      </c>
      <c r="C10" s="5">
        <v>420402230</v>
      </c>
      <c r="D10" s="11">
        <f t="shared" si="0"/>
        <v>6.1943257072482646E-2</v>
      </c>
    </row>
    <row r="11" spans="1:4">
      <c r="A11" s="6">
        <v>8</v>
      </c>
      <c r="B11" s="17" t="s">
        <v>6</v>
      </c>
      <c r="C11" s="5">
        <v>295831899</v>
      </c>
      <c r="D11" s="11">
        <f t="shared" si="0"/>
        <v>4.3588711149314605E-2</v>
      </c>
    </row>
    <row r="12" spans="1:4">
      <c r="A12" s="6">
        <v>9</v>
      </c>
      <c r="B12" s="17" t="s">
        <v>7</v>
      </c>
      <c r="C12" s="5">
        <v>199999848</v>
      </c>
      <c r="D12" s="11">
        <f t="shared" si="0"/>
        <v>2.946854491975805E-2</v>
      </c>
    </row>
    <row r="13" spans="1:4">
      <c r="A13" s="6">
        <v>10</v>
      </c>
      <c r="B13" s="17" t="s">
        <v>5</v>
      </c>
      <c r="C13" s="5">
        <v>126716354.72</v>
      </c>
      <c r="D13" s="11">
        <f t="shared" si="0"/>
        <v>1.8670747145439405E-2</v>
      </c>
    </row>
    <row r="14" spans="1:4">
      <c r="A14" s="6">
        <v>11</v>
      </c>
      <c r="B14" s="17" t="s">
        <v>63</v>
      </c>
      <c r="C14" s="5">
        <v>84944900</v>
      </c>
      <c r="D14" s="11">
        <f t="shared" si="0"/>
        <v>1.2516022518948892E-2</v>
      </c>
    </row>
    <row r="15" spans="1:4">
      <c r="A15" s="6">
        <v>12</v>
      </c>
      <c r="B15" s="17" t="s">
        <v>65</v>
      </c>
      <c r="C15" s="5">
        <v>76516600</v>
      </c>
      <c r="D15" s="11">
        <f t="shared" si="0"/>
        <v>1.1274172889407189E-2</v>
      </c>
    </row>
    <row r="16" spans="1:4">
      <c r="A16" s="6">
        <v>13</v>
      </c>
      <c r="B16" s="17" t="s">
        <v>64</v>
      </c>
      <c r="C16" s="5">
        <v>55540800</v>
      </c>
      <c r="D16" s="11">
        <f t="shared" si="0"/>
        <v>8.1835390178861423E-3</v>
      </c>
    </row>
    <row r="17" spans="1:4">
      <c r="A17" s="6">
        <v>14</v>
      </c>
      <c r="B17" s="17" t="s">
        <v>12</v>
      </c>
      <c r="C17" s="5">
        <v>48216077.560000002</v>
      </c>
      <c r="D17" s="11">
        <f t="shared" si="0"/>
        <v>7.1042936364201547E-3</v>
      </c>
    </row>
    <row r="18" spans="1:4">
      <c r="A18" s="6">
        <v>15</v>
      </c>
      <c r="B18" s="17" t="s">
        <v>60</v>
      </c>
      <c r="C18" s="5">
        <v>46057192</v>
      </c>
      <c r="D18" s="11">
        <f t="shared" si="0"/>
        <v>6.7861973141595637E-3</v>
      </c>
    </row>
    <row r="19" spans="1:4">
      <c r="A19" s="6">
        <v>16</v>
      </c>
      <c r="B19" s="17" t="s">
        <v>62</v>
      </c>
      <c r="C19" s="5">
        <v>22296987.199999999</v>
      </c>
      <c r="D19" s="11">
        <f t="shared" si="0"/>
        <v>3.2853013412213706E-3</v>
      </c>
    </row>
    <row r="20" spans="1:4">
      <c r="A20" s="6">
        <v>17</v>
      </c>
      <c r="B20" s="19" t="s">
        <v>15</v>
      </c>
      <c r="C20" s="5">
        <v>20487565</v>
      </c>
      <c r="D20" s="11">
        <f t="shared" si="0"/>
        <v>3.0186959417037298E-3</v>
      </c>
    </row>
    <row r="21" spans="1:4">
      <c r="A21" s="6">
        <v>18</v>
      </c>
      <c r="B21" s="17" t="s">
        <v>22</v>
      </c>
      <c r="C21" s="4">
        <v>18267940</v>
      </c>
      <c r="D21" s="11">
        <f t="shared" si="0"/>
        <v>2.691650098061299E-3</v>
      </c>
    </row>
    <row r="22" spans="1:4">
      <c r="A22" s="6">
        <v>19</v>
      </c>
      <c r="B22" s="17" t="s">
        <v>58</v>
      </c>
      <c r="C22" s="5">
        <v>17297120</v>
      </c>
      <c r="D22" s="11">
        <f t="shared" si="0"/>
        <v>2.5486067254533382E-3</v>
      </c>
    </row>
    <row r="23" spans="1:4">
      <c r="A23" s="6">
        <v>20</v>
      </c>
      <c r="B23" s="16" t="s">
        <v>20</v>
      </c>
      <c r="C23" s="5">
        <v>14351662</v>
      </c>
      <c r="D23" s="11">
        <f t="shared" si="0"/>
        <v>2.1146145887080106E-3</v>
      </c>
    </row>
    <row r="24" spans="1:4">
      <c r="A24" s="6">
        <v>21</v>
      </c>
      <c r="B24" s="17" t="s">
        <v>8</v>
      </c>
      <c r="C24" s="5">
        <v>12885051</v>
      </c>
      <c r="D24" s="11">
        <f t="shared" si="0"/>
        <v>1.8985199638095393E-3</v>
      </c>
    </row>
    <row r="25" spans="1:4">
      <c r="A25" s="6">
        <v>22</v>
      </c>
      <c r="B25" s="17" t="s">
        <v>14</v>
      </c>
      <c r="C25" s="5">
        <v>12253753</v>
      </c>
      <c r="D25" s="11">
        <f t="shared" si="0"/>
        <v>1.8055027257626714E-3</v>
      </c>
    </row>
    <row r="26" spans="1:4">
      <c r="A26" s="6">
        <v>23</v>
      </c>
      <c r="B26" s="17" t="s">
        <v>61</v>
      </c>
      <c r="C26" s="5">
        <v>9999176</v>
      </c>
      <c r="D26" s="11">
        <f t="shared" si="0"/>
        <v>1.4733069552961191E-3</v>
      </c>
    </row>
    <row r="27" spans="1:4">
      <c r="A27" s="6">
        <v>24</v>
      </c>
      <c r="B27" s="17" t="s">
        <v>59</v>
      </c>
      <c r="C27" s="5">
        <v>9635482</v>
      </c>
      <c r="D27" s="11">
        <f t="shared" si="0"/>
        <v>1.4197192496892303E-3</v>
      </c>
    </row>
    <row r="28" spans="1:4">
      <c r="A28" s="6">
        <v>25</v>
      </c>
      <c r="B28" s="17" t="s">
        <v>17</v>
      </c>
      <c r="C28" s="5">
        <v>7782670</v>
      </c>
      <c r="D28" s="11">
        <f t="shared" si="0"/>
        <v>1.146720673960979E-3</v>
      </c>
    </row>
    <row r="29" spans="1:4">
      <c r="A29" s="6">
        <v>26</v>
      </c>
      <c r="B29" s="16" t="s">
        <v>10</v>
      </c>
      <c r="C29" s="5">
        <v>5022305</v>
      </c>
      <c r="D29" s="11">
        <f t="shared" si="0"/>
        <v>7.4000066486663255E-4</v>
      </c>
    </row>
    <row r="30" spans="1:4">
      <c r="A30" s="6">
        <v>27</v>
      </c>
      <c r="B30" s="17" t="s">
        <v>19</v>
      </c>
      <c r="C30" s="5">
        <v>2849718.9</v>
      </c>
      <c r="D30" s="11">
        <f t="shared" si="0"/>
        <v>4.1988566617977378E-4</v>
      </c>
    </row>
    <row r="31" spans="1:4">
      <c r="A31" s="6">
        <v>28</v>
      </c>
      <c r="B31" s="17" t="s">
        <v>57</v>
      </c>
      <c r="C31" s="5">
        <v>1653223.95</v>
      </c>
      <c r="D31" s="11">
        <f t="shared" si="0"/>
        <v>2.4359070629391096E-4</v>
      </c>
    </row>
    <row r="32" spans="1:4" ht="30.75" customHeight="1">
      <c r="C32" s="12">
        <f>SUM(C4:C31)</f>
        <v>6786892550.8400011</v>
      </c>
      <c r="D32" s="13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specifikacija materijala</vt:lpstr>
      <vt:lpstr>po dobavljačima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2021-07-30T08:29:36Z</cp:lastPrinted>
  <dcterms:created xsi:type="dcterms:W3CDTF">2021-06-18T20:01:58Z</dcterms:created>
  <dcterms:modified xsi:type="dcterms:W3CDTF">2021-08-16T14:07:04Z</dcterms:modified>
</cp:coreProperties>
</file>