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Austroline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<sst xmlns="http://schemas.openxmlformats.org/spreadsheetml/2006/main" count="65" uniqueCount="59">
  <si>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ПРИЛОГ 1 УГОВОРА - СПЕЦИФИКАЦИЈА </t>
  </si>
  <si>
    <t>Шифра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</si>
  <si>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</si>
  <si>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</si>
  <si>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</si>
  <si>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</si>
  <si>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</si>
  <si>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</si>
  <si>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</si>
  <si>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</si>
  <si>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</si>
  <si>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</si>
  <si>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</si>
  <si>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</si>
  <si>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ставка 1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</si>
  <si>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</si>
  <si>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комад</t>
  </si>
  <si>
    <t>PROTEGE RX</t>
  </si>
  <si>
    <t>EV3 INC, SAD</t>
  </si>
  <si>
    <t>ставка 2</t>
  </si>
  <si>
    <t>Систем за дисталну протекцију за Каротидни стент (RX и OTW систем) од нитинолске мрежице са хепаринским слојем</t>
  </si>
  <si>
    <t>SPD2-0*0-**0</t>
  </si>
  <si>
    <t>SPIDERFX</t>
  </si>
  <si>
    <t>ставка 3</t>
  </si>
  <si>
    <t>Пратећа танка жица</t>
  </si>
  <si>
    <t>K1-0195-014</t>
  </si>
  <si>
    <t>INTERFLEX</t>
  </si>
  <si>
    <t>BRIVANT LTD, IRSKA</t>
  </si>
  <si>
    <t>УКУПНО ЗА ПАРТИЈУ 3</t>
  </si>
  <si>
    <t>Каротидни стент (монораил – рапид еxцханге систем) са дуплом, микро и макро мрежицом, израђени од нитинола за третман високо ембологених лезија са ћелијама отвореног дизајна</t>
  </si>
  <si>
    <t>ЦГуард</t>
  </si>
  <si>
    <t>ЦРX****</t>
  </si>
  <si>
    <t>Инспире МД, Израел</t>
  </si>
  <si>
    <t>Проксимална церебрална протекција оклузивним балонима</t>
  </si>
  <si>
    <t>МоМа Ултра</t>
  </si>
  <si>
    <t>МОМ013006*X*</t>
  </si>
  <si>
    <t>Инватец срл, Италија</t>
  </si>
  <si>
    <t>Премонтирани на балон покривени периферни стентови израђени од нерђајућег челика или легуре, а покривени ПТФЕ или Дакроном</t>
  </si>
  <si>
    <t>Е-вентус БX</t>
  </si>
  <si>
    <t>91БX*-00</t>
  </si>
  <si>
    <t>Јотец ГмбХ, Немачка</t>
  </si>
  <si>
    <t>SEPX-*-*-**-135SEPX-**-*-**-135SEPX-*-**-135SEPX-**-**-135</t>
  </si>
  <si>
    <t>Број партије/позиције</t>
  </si>
  <si>
    <t xml:space="preserve">Назив добављача: AUSTROLINE d.o.o. </t>
  </si>
  <si>
    <t>STT21005</t>
  </si>
  <si>
    <t>STT21008</t>
  </si>
  <si>
    <t>STT21003</t>
  </si>
  <si>
    <t>BKT21002</t>
  </si>
  <si>
    <t>BKT21003</t>
  </si>
  <si>
    <t>BKT21004</t>
  </si>
  <si>
    <t>Уградни материјал: Укупна вредност уговора без ПДВ-а</t>
  </si>
  <si>
    <t>Уградни материјал: Износ ПДВ-а (10%)</t>
  </si>
  <si>
    <t>Уградни материјал: Укупна вредност уговора са ПДВ-а</t>
  </si>
  <si>
    <t>Потрошни материјал: Укупна вредност уговора без ПДВ-а</t>
  </si>
  <si>
    <t>Потрошни материјал: Износ ПДВ-а (20%)</t>
  </si>
  <si>
    <t>Потрошни материјал: Укупна вредност уговора са ПДВ-а</t>
  </si>
  <si>
    <t>Укупна вредност уговора без ПДВ-а</t>
  </si>
  <si>
    <t>Износ ПДВ-а</t>
  </si>
  <si>
    <t>Укупна вредност уговора  са ПДВ-ом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</si>
</sst>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9" fontId="58" fillId="0" borderId="19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vertical="center" wrapText="1"/>
    </xf>
    <xf numFmtId="4" fontId="58" fillId="55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55" borderId="19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horizontal="lef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4">
      <selection activeCell="A15" sqref="A15:L15"/>
    </sheetView>
  </sheetViews>
  <sheetFormatPr defaultColWidth="9.140625" defaultRowHeight="12.75"/>
  <cols>
    <col min="2" max="2" width="31.8515625" style="0" customWidth="1"/>
    <col min="3" max="3" width="15.421875" style="0" customWidth="1"/>
    <col min="4" max="4" width="10.57421875" style="0" customWidth="1"/>
    <col min="5" max="9" width="13.8515625" style="0" customWidth="1"/>
    <col min="11" max="13" width="14.421875" style="0" customWidth="1"/>
  </cols>
  <sheetData>
    <row r="1" spans="1:14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2"/>
    </row>
    <row r="5" spans="1:13" ht="45.75" customHeight="1">
      <c r="A5" s="10" t="s">
        <v>42</v>
      </c>
      <c r="B5" s="10" t="s">
        <v>3</v>
      </c>
      <c r="C5" s="6" t="s">
        <v>1</v>
      </c>
      <c r="D5" s="10" t="s">
        <v>4</v>
      </c>
      <c r="E5" s="10" t="s">
        <v>2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10</v>
      </c>
      <c r="K5" s="10" t="s">
        <v>12</v>
      </c>
      <c r="L5" s="10" t="s">
        <v>9</v>
      </c>
      <c r="M5" s="10" t="s">
        <v>11</v>
      </c>
    </row>
    <row r="6" spans="1:13" ht="22.5" customHeight="1">
      <c r="A6" s="3">
        <v>3</v>
      </c>
      <c r="B6" s="17" t="s">
        <v>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73.5" customHeight="1">
      <c r="A7" s="3" t="s">
        <v>14</v>
      </c>
      <c r="B7" s="3" t="s">
        <v>15</v>
      </c>
      <c r="C7" s="3" t="s">
        <v>46</v>
      </c>
      <c r="D7" s="3" t="s">
        <v>16</v>
      </c>
      <c r="E7" s="3" t="s">
        <v>41</v>
      </c>
      <c r="F7" s="3" t="s">
        <v>17</v>
      </c>
      <c r="G7" s="3" t="s">
        <v>18</v>
      </c>
      <c r="H7" s="3"/>
      <c r="I7" s="4">
        <v>60000</v>
      </c>
      <c r="J7" s="5">
        <v>0.1</v>
      </c>
      <c r="K7" s="4">
        <f>I7*1.1</f>
        <v>66000</v>
      </c>
      <c r="L7" s="4">
        <f>I7*H7</f>
        <v>0</v>
      </c>
      <c r="M7" s="4">
        <f>K7*H7</f>
        <v>0</v>
      </c>
    </row>
    <row r="8" spans="1:13" ht="45">
      <c r="A8" s="3" t="s">
        <v>19</v>
      </c>
      <c r="B8" s="3" t="s">
        <v>20</v>
      </c>
      <c r="C8" s="3" t="s">
        <v>47</v>
      </c>
      <c r="D8" s="3" t="s">
        <v>16</v>
      </c>
      <c r="E8" s="3" t="s">
        <v>21</v>
      </c>
      <c r="F8" s="3" t="s">
        <v>22</v>
      </c>
      <c r="G8" s="3" t="s">
        <v>18</v>
      </c>
      <c r="H8" s="3"/>
      <c r="I8" s="4">
        <v>60000</v>
      </c>
      <c r="J8" s="5">
        <v>0.2</v>
      </c>
      <c r="K8" s="4">
        <f>I8*1.2</f>
        <v>72000</v>
      </c>
      <c r="L8" s="4">
        <f>I8*H8</f>
        <v>0</v>
      </c>
      <c r="M8" s="4">
        <f>K8*H8</f>
        <v>0</v>
      </c>
    </row>
    <row r="9" spans="1:13" ht="27" customHeight="1">
      <c r="A9" s="3" t="s">
        <v>23</v>
      </c>
      <c r="B9" s="3" t="s">
        <v>24</v>
      </c>
      <c r="C9" s="3" t="s">
        <v>48</v>
      </c>
      <c r="D9" s="3" t="s">
        <v>16</v>
      </c>
      <c r="E9" s="3" t="s">
        <v>25</v>
      </c>
      <c r="F9" s="3" t="s">
        <v>26</v>
      </c>
      <c r="G9" s="3" t="s">
        <v>27</v>
      </c>
      <c r="H9" s="3"/>
      <c r="I9" s="4">
        <v>6000</v>
      </c>
      <c r="J9" s="5">
        <v>0.2</v>
      </c>
      <c r="K9" s="4">
        <f>I9*1.2</f>
        <v>7200</v>
      </c>
      <c r="L9" s="4">
        <f>I9*H9</f>
        <v>0</v>
      </c>
      <c r="M9" s="4">
        <f>K9*H9</f>
        <v>0</v>
      </c>
    </row>
    <row r="10" spans="1:13" ht="20.25" customHeight="1">
      <c r="A10" s="7"/>
      <c r="B10" s="16" t="s">
        <v>28</v>
      </c>
      <c r="C10" s="16"/>
      <c r="D10" s="16"/>
      <c r="E10" s="16"/>
      <c r="F10" s="16"/>
      <c r="G10" s="16"/>
      <c r="H10" s="16"/>
      <c r="I10" s="16"/>
      <c r="J10" s="16"/>
      <c r="K10" s="16"/>
      <c r="L10" s="8">
        <f>SUM(L7:L9)</f>
        <v>0</v>
      </c>
      <c r="M10" s="8">
        <f>SUM(M7:M9)</f>
        <v>0</v>
      </c>
    </row>
    <row r="11" spans="1:13" ht="75.75" customHeight="1">
      <c r="A11" s="3">
        <v>5</v>
      </c>
      <c r="B11" s="3" t="s">
        <v>29</v>
      </c>
      <c r="C11" s="3" t="s">
        <v>44</v>
      </c>
      <c r="D11" s="3" t="s">
        <v>16</v>
      </c>
      <c r="E11" s="3" t="s">
        <v>31</v>
      </c>
      <c r="F11" s="3" t="s">
        <v>30</v>
      </c>
      <c r="G11" s="3" t="s">
        <v>32</v>
      </c>
      <c r="H11" s="3"/>
      <c r="I11" s="4">
        <v>110000</v>
      </c>
      <c r="J11" s="5">
        <v>0.1</v>
      </c>
      <c r="K11" s="4">
        <f>I11*1.1</f>
        <v>121000.00000000001</v>
      </c>
      <c r="L11" s="4">
        <f>I11*H11</f>
        <v>0</v>
      </c>
      <c r="M11" s="4">
        <f>K11*H11</f>
        <v>0</v>
      </c>
    </row>
    <row r="12" spans="1:13" ht="75.75" customHeight="1">
      <c r="A12" s="3">
        <v>6</v>
      </c>
      <c r="B12" s="3" t="s">
        <v>33</v>
      </c>
      <c r="C12" s="3" t="s">
        <v>49</v>
      </c>
      <c r="D12" s="3" t="s">
        <v>16</v>
      </c>
      <c r="E12" s="3" t="s">
        <v>35</v>
      </c>
      <c r="F12" s="3" t="s">
        <v>34</v>
      </c>
      <c r="G12" s="3" t="s">
        <v>36</v>
      </c>
      <c r="H12" s="3"/>
      <c r="I12" s="4">
        <v>70000</v>
      </c>
      <c r="J12" s="5">
        <v>0.2</v>
      </c>
      <c r="K12" s="4">
        <f>I12*1.2</f>
        <v>84000</v>
      </c>
      <c r="L12" s="4">
        <f>I12*H12</f>
        <v>0</v>
      </c>
      <c r="M12" s="4">
        <f>K12*H12</f>
        <v>0</v>
      </c>
    </row>
    <row r="13" spans="1:13" ht="65.25" customHeight="1">
      <c r="A13" s="3">
        <v>12</v>
      </c>
      <c r="B13" s="3" t="s">
        <v>37</v>
      </c>
      <c r="C13" s="3" t="s">
        <v>45</v>
      </c>
      <c r="D13" s="3" t="s">
        <v>16</v>
      </c>
      <c r="E13" s="3" t="s">
        <v>39</v>
      </c>
      <c r="F13" s="3" t="s">
        <v>38</v>
      </c>
      <c r="G13" s="3" t="s">
        <v>40</v>
      </c>
      <c r="H13" s="3"/>
      <c r="I13" s="4">
        <v>173500</v>
      </c>
      <c r="J13" s="5">
        <v>0.1</v>
      </c>
      <c r="K13" s="4">
        <f>I13*1.1</f>
        <v>190850.00000000003</v>
      </c>
      <c r="L13" s="4">
        <f>I13*H13</f>
        <v>0</v>
      </c>
      <c r="M13" s="4">
        <f>K13*H13</f>
        <v>0</v>
      </c>
    </row>
    <row r="14" spans="1:13" ht="23.25" customHeight="1">
      <c r="A14" s="11" t="s">
        <v>50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9">
        <f>L7+L11+L13</f>
        <v>0</v>
      </c>
    </row>
    <row r="15" spans="1:13" ht="23.25" customHeight="1">
      <c r="A15" s="11" t="s">
        <v>51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9">
        <f>M14*0.1</f>
        <v>0</v>
      </c>
    </row>
    <row r="16" spans="1:13" ht="23.25" customHeight="1">
      <c r="A16" s="11" t="s">
        <v>52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9">
        <f>M14+M15</f>
        <v>0</v>
      </c>
    </row>
    <row r="17" spans="1:13" ht="23.25" customHeight="1">
      <c r="A17" s="11" t="s">
        <v>53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9">
        <f>L8+L9+L12</f>
        <v>0</v>
      </c>
    </row>
    <row r="18" spans="1:13" ht="23.25" customHeight="1">
      <c r="A18" s="11" t="s">
        <v>54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9">
        <f>M17*0.2</f>
        <v>0</v>
      </c>
    </row>
    <row r="19" spans="1:13" ht="23.25" customHeight="1">
      <c r="A19" s="11" t="s">
        <v>55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9">
        <f>M17+M18</f>
        <v>0</v>
      </c>
    </row>
    <row r="20" spans="1:13" ht="23.25" customHeight="1">
      <c r="A20" s="11" t="s">
        <v>56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9">
        <f>M17+M14</f>
        <v>0</v>
      </c>
    </row>
    <row r="21" spans="1:13" ht="23.25" customHeight="1">
      <c r="A21" s="11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9">
        <f>M15+M18</f>
        <v>0</v>
      </c>
    </row>
    <row r="22" spans="1:13" ht="23.25" customHeight="1">
      <c r="A22" s="11" t="s">
        <v>58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9">
        <f>M20+M21</f>
        <v>0</v>
      </c>
    </row>
  </sheetData>
  <sheetProtection/>
  <mergeCells count="13">
    <mergeCell ref="A14:L14"/>
    <mergeCell ref="A22:L22"/>
    <mergeCell ref="A1:N1"/>
    <mergeCell ref="A3:K3"/>
    <mergeCell ref="B10:K10"/>
    <mergeCell ref="B6:M6"/>
    <mergeCell ref="A15:L15"/>
    <mergeCell ref="A16:L16"/>
    <mergeCell ref="A17:L17"/>
    <mergeCell ref="A18:L18"/>
    <mergeCell ref="A19:L19"/>
    <mergeCell ref="A20:L20"/>
    <mergeCell ref="A21:L21"/>
  </mergeCells>
  <conditionalFormatting sqref="C7:C9">
    <cfRule type="duplicateValues" priority="2" dxfId="0">
      <formula>AND(COUNTIF($C$7:$C$9,C7)&gt;1,NOT(ISBLANK(C7)))</formula>
    </cfRule>
  </conditionalFormatting>
  <conditionalFormatting sqref="C11:C13">
    <cfRule type="duplicateValues" priority="1" dxfId="0">
      <formula>AND(COUNTIF($C$11:$C$13,C11)&gt;1,NOT(ISBLANK(C11)))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2021-08-12T13:38:41Z</dcterms:modified>
  <cp:category/>
  <cp:version/>
  <cp:contentType/>
  <cp:contentStatus/>
</cp:coreProperties>
</file>