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<sst xmlns="http://schemas.openxmlformats.org/spreadsheetml/2006/main" count="92" uniqueCount="80">
  <si>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</si>
  <si>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</si>
  <si>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</si>
  <si>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</si>
  <si>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</si>
  <si>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</si>
  <si>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</si>
  <si>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</si>
  <si>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</si>
  <si>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</si>
  <si>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</si>
  <si>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</si>
  <si>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</si>
  <si>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</si>
  <si>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</si>
  <si>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</si>
  <si>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</si>
  <si>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</si>
  <si>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</si>
  <si>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</si>
  <si>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</si>
  <si>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</si>
  <si>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</si>
  <si>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</si>
  <si>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</si>
  <si>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</si>
  <si>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</si>
  <si>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</si>
  <si>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</si>
  <si>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</si>
  <si>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</si>
  <si>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</si>
  <si>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</si>
  <si>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</si>
  <si>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</si>
  <si>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</si>
  <si>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</si>
  <si>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</si>
  <si>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</si>
  <si>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</si>
  <si>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</si>
  <si>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INPHARM D.O.O.</t>
  </si>
  <si>
    <t>MERCK D.O.O.</t>
  </si>
  <si>
    <t>progesteron, vaginalni gel</t>
  </si>
  <si>
    <t>Crinone ®</t>
  </si>
  <si>
    <t>Central Pharma (Contract Packing) Limited, Velika Britanija, Bedford, Caxton Road</t>
  </si>
  <si>
    <t>vaginalni gel</t>
  </si>
  <si>
    <t>8%, 1,125 g</t>
  </si>
  <si>
    <t>aplikator</t>
  </si>
  <si>
    <t>Gonal-f ®</t>
  </si>
  <si>
    <t>Merck Serono S.P.A., Italija, Modugno, Via Delle Magnolie 15(loc.frazione Zona Indutriale); Merck Serono SA, Švajcarska, Succursale d' Aubonne, Zone Industrielle de l'Ouriettaz</t>
  </si>
  <si>
    <t>prašak i rastvarač za rastvor za injekciju</t>
  </si>
  <si>
    <t>75 i.j./ml</t>
  </si>
  <si>
    <t>injekcioni špric</t>
  </si>
  <si>
    <t xml:space="preserve">folitropin alfa 300 i.j.                                      </t>
  </si>
  <si>
    <t>Merck Serono SA, Švajcarska, Aubonne, Succursale d' Aubonne, Zone Indutrielle de l'Ouriettaz;Merck Serono S.P.A., Italija, Modugno, Via Delle Magnolie 15(loc.frazione Zona Indutriale)</t>
  </si>
  <si>
    <t>rastvor za injekciju</t>
  </si>
  <si>
    <t>300 i.j./0,5 ml</t>
  </si>
  <si>
    <t>pen sa uloškom</t>
  </si>
  <si>
    <t xml:space="preserve">folitropin alfa 450 i.j.                                      </t>
  </si>
  <si>
    <t xml:space="preserve"> 450 i.j./0,75 ml</t>
  </si>
  <si>
    <t xml:space="preserve">folitropin alfa 900 i.j.                                      </t>
  </si>
  <si>
    <t>900 i.j./1,5 ml</t>
  </si>
  <si>
    <t>horiogonadotropin alfa 0,25 mg</t>
  </si>
  <si>
    <t>0044270/0044269</t>
  </si>
  <si>
    <t>Ovitrelle ®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</si>
  <si>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</si>
  <si>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 xml:space="preserve">rastvor za injekciju </t>
  </si>
  <si>
    <t>0,25 mg/0,5 ml</t>
  </si>
  <si>
    <t>injekcioni  špric/ pen sa uloškom</t>
  </si>
  <si>
    <t>folitropin alfa, lutropin alfa, 150 i.j. + 75 i.j.</t>
  </si>
  <si>
    <t>Pergoveris ®</t>
  </si>
  <si>
    <t>Merck Serono SA, Švajcarska, Aubonne, Succursale d' Aubonne, Zone Indutrielle de l'Ouriettaz; Merck Serono S.P.A., Italija, Modugno, Via Delle Magnolie 15(loc.frazione Zona Indutriale)</t>
  </si>
  <si>
    <t>1ml (150 i.j./1 ml+75 i.j./1 ml)</t>
  </si>
  <si>
    <t xml:space="preserve">bočica </t>
  </si>
  <si>
    <t>cetroreliks 0,25 mg</t>
  </si>
  <si>
    <t>Cetrotide ®</t>
  </si>
  <si>
    <t>Merck KGaA, Nemačka, Darmstadt, Frankfurter Str.250</t>
  </si>
  <si>
    <t>0,25 mg/ml</t>
  </si>
  <si>
    <t xml:space="preserve">folitropin alfa - referentni lek 75 i.j.                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</si>
</sst>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4" fontId="48" fillId="0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2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1" applyNumberFormat="1" applyFont="1" applyFill="1" applyBorder="1" applyAlignment="1">
      <alignment horizontal="center" vertical="center" wrapText="1"/>
      <protection/>
    </xf>
    <xf numFmtId="4" fontId="50" fillId="33" borderId="12" xfId="61" applyNumberFormat="1" applyFont="1" applyFill="1" applyBorder="1" applyAlignment="1">
      <alignment horizontal="center" vertical="center" wrapText="1"/>
      <protection/>
    </xf>
    <xf numFmtId="4" fontId="50" fillId="33" borderId="16" xfId="61" applyNumberFormat="1" applyFont="1" applyFill="1" applyBorder="1" applyAlignment="1">
      <alignment horizontal="center" vertical="center" wrapText="1"/>
      <protection/>
    </xf>
    <xf numFmtId="186" fontId="6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2" xfId="60"/>
    <cellStyle name="Normal 4" xfId="61"/>
    <cellStyle name="Normal_Priznto djutur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1">
      <selection activeCell="C7" sqref="C7:C14"/>
    </sheetView>
  </sheetViews>
  <sheetFormatPr defaultColWidth="9.140625" defaultRowHeight="15"/>
  <cols>
    <col min="1" max="1" width="8.00390625" style="17" customWidth="1"/>
    <col min="2" max="2" width="19.140625" style="18" customWidth="1"/>
    <col min="3" max="3" width="9.28125" style="2" customWidth="1"/>
    <col min="4" max="4" width="13.8515625" style="2" customWidth="1"/>
    <col min="5" max="5" width="18.421875" style="18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7" customWidth="1"/>
    <col min="10" max="10" width="13.140625" style="28" hidden="1" customWidth="1"/>
    <col min="11" max="11" width="12.57421875" style="28" customWidth="1"/>
    <col min="12" max="12" width="15.57421875" style="28" hidden="1" customWidth="1"/>
    <col min="13" max="13" width="17.140625" style="28" customWidth="1"/>
    <col min="14" max="14" width="16.28125" style="27" hidden="1" customWidth="1"/>
    <col min="15" max="16384" width="9.140625" style="2" customWidth="1"/>
  </cols>
  <sheetData>
    <row r="2" spans="1:14" ht="12.7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6" spans="1:14" ht="33.75">
      <c r="A6" s="35" t="s">
        <v>38</v>
      </c>
      <c r="B6" s="35" t="s">
        <v>36</v>
      </c>
      <c r="C6" s="36" t="s">
        <v>0</v>
      </c>
      <c r="D6" s="36" t="s">
        <v>25</v>
      </c>
      <c r="E6" s="36" t="s">
        <v>2</v>
      </c>
      <c r="F6" s="36" t="s">
        <v>1</v>
      </c>
      <c r="G6" s="37" t="s">
        <v>37</v>
      </c>
      <c r="H6" s="38" t="s">
        <v>3</v>
      </c>
      <c r="I6" s="39" t="s">
        <v>4</v>
      </c>
      <c r="J6" s="34" t="s">
        <v>5</v>
      </c>
      <c r="K6" s="40" t="s">
        <v>6</v>
      </c>
      <c r="L6" s="34" t="s">
        <v>7</v>
      </c>
      <c r="M6" s="40" t="s">
        <v>35</v>
      </c>
      <c r="N6" s="45" t="s">
        <v>8</v>
      </c>
    </row>
    <row r="7" spans="1:14" s="19" customFormat="1" ht="45">
      <c r="A7" s="49">
        <v>157</v>
      </c>
      <c r="B7" s="49" t="s">
        <v>43</v>
      </c>
      <c r="C7" s="55">
        <v>4137040</v>
      </c>
      <c r="D7" s="47" t="s">
        <v>44</v>
      </c>
      <c r="E7" s="47" t="s">
        <v>45</v>
      </c>
      <c r="F7" s="41" t="s">
        <v>46</v>
      </c>
      <c r="G7" s="47" t="s">
        <v>47</v>
      </c>
      <c r="H7" s="42" t="s">
        <v>48</v>
      </c>
      <c r="I7" s="48"/>
      <c r="J7" s="44">
        <v>257.22</v>
      </c>
      <c r="K7" s="43">
        <v>257.22</v>
      </c>
      <c r="L7" s="34">
        <f>J7*I7</f>
        <v>0</v>
      </c>
      <c r="M7" s="33">
        <f>K7*I7</f>
        <v>0</v>
      </c>
      <c r="N7" s="45">
        <v>1</v>
      </c>
    </row>
    <row r="8" spans="1:14" s="19" customFormat="1" ht="101.25">
      <c r="A8" s="49">
        <v>161</v>
      </c>
      <c r="B8" s="49" t="s">
        <v>79</v>
      </c>
      <c r="C8" s="55">
        <v>44250</v>
      </c>
      <c r="D8" s="47" t="s">
        <v>49</v>
      </c>
      <c r="E8" s="47" t="s">
        <v>50</v>
      </c>
      <c r="F8" s="41" t="s">
        <v>51</v>
      </c>
      <c r="G8" s="47" t="s">
        <v>52</v>
      </c>
      <c r="H8" s="42" t="s">
        <v>53</v>
      </c>
      <c r="I8" s="48"/>
      <c r="J8" s="44">
        <v>2680.7</v>
      </c>
      <c r="K8" s="43">
        <v>2315.2</v>
      </c>
      <c r="L8" s="34">
        <f aca="true" t="shared" si="0" ref="L8:L14">J8*I8</f>
        <v>0</v>
      </c>
      <c r="M8" s="33">
        <f aca="true" t="shared" si="1" ref="M8:M14">K8*I8</f>
        <v>0</v>
      </c>
      <c r="N8" s="45">
        <v>1</v>
      </c>
    </row>
    <row r="9" spans="1:14" s="19" customFormat="1" ht="101.25">
      <c r="A9" s="49">
        <v>165</v>
      </c>
      <c r="B9" s="49" t="s">
        <v>54</v>
      </c>
      <c r="C9" s="55">
        <v>44251</v>
      </c>
      <c r="D9" s="47" t="s">
        <v>49</v>
      </c>
      <c r="E9" s="47" t="s">
        <v>55</v>
      </c>
      <c r="F9" s="41" t="s">
        <v>56</v>
      </c>
      <c r="G9" s="47" t="s">
        <v>57</v>
      </c>
      <c r="H9" s="42" t="s">
        <v>58</v>
      </c>
      <c r="I9" s="48"/>
      <c r="J9" s="44">
        <v>11013.5</v>
      </c>
      <c r="K9" s="43">
        <v>9091.6</v>
      </c>
      <c r="L9" s="34">
        <f t="shared" si="0"/>
        <v>0</v>
      </c>
      <c r="M9" s="33">
        <f t="shared" si="1"/>
        <v>0</v>
      </c>
      <c r="N9" s="45">
        <v>1</v>
      </c>
    </row>
    <row r="10" spans="1:14" s="19" customFormat="1" ht="101.25">
      <c r="A10" s="49">
        <v>166</v>
      </c>
      <c r="B10" s="49" t="s">
        <v>59</v>
      </c>
      <c r="C10" s="55">
        <v>44252</v>
      </c>
      <c r="D10" s="47" t="s">
        <v>49</v>
      </c>
      <c r="E10" s="47" t="s">
        <v>55</v>
      </c>
      <c r="F10" s="41" t="s">
        <v>56</v>
      </c>
      <c r="G10" s="47" t="s">
        <v>60</v>
      </c>
      <c r="H10" s="42" t="s">
        <v>58</v>
      </c>
      <c r="I10" s="48"/>
      <c r="J10" s="44">
        <v>16417.9</v>
      </c>
      <c r="K10" s="43">
        <v>13606.8</v>
      </c>
      <c r="L10" s="34">
        <f t="shared" si="0"/>
        <v>0</v>
      </c>
      <c r="M10" s="33">
        <f t="shared" si="1"/>
        <v>0</v>
      </c>
      <c r="N10" s="45">
        <v>1</v>
      </c>
    </row>
    <row r="11" spans="1:14" s="19" customFormat="1" ht="101.25">
      <c r="A11" s="49">
        <v>167</v>
      </c>
      <c r="B11" s="49" t="s">
        <v>61</v>
      </c>
      <c r="C11" s="55">
        <v>44253</v>
      </c>
      <c r="D11" s="47" t="s">
        <v>49</v>
      </c>
      <c r="E11" s="47" t="s">
        <v>55</v>
      </c>
      <c r="F11" s="41" t="s">
        <v>56</v>
      </c>
      <c r="G11" s="47" t="s">
        <v>62</v>
      </c>
      <c r="H11" s="42" t="s">
        <v>58</v>
      </c>
      <c r="I11" s="48"/>
      <c r="J11" s="44">
        <v>32801.4</v>
      </c>
      <c r="K11" s="43">
        <v>27154.8</v>
      </c>
      <c r="L11" s="34">
        <f t="shared" si="0"/>
        <v>0</v>
      </c>
      <c r="M11" s="33">
        <f t="shared" si="1"/>
        <v>0</v>
      </c>
      <c r="N11" s="45">
        <v>1</v>
      </c>
    </row>
    <row r="12" spans="1:14" s="19" customFormat="1" ht="146.25">
      <c r="A12" s="49">
        <v>171</v>
      </c>
      <c r="B12" s="49" t="s">
        <v>63</v>
      </c>
      <c r="C12" s="55" t="s">
        <v>64</v>
      </c>
      <c r="D12" s="47" t="s">
        <v>65</v>
      </c>
      <c r="E12" s="47" t="s">
        <v>66</v>
      </c>
      <c r="F12" s="41" t="s">
        <v>67</v>
      </c>
      <c r="G12" s="47" t="s">
        <v>68</v>
      </c>
      <c r="H12" s="42" t="s">
        <v>69</v>
      </c>
      <c r="I12" s="48"/>
      <c r="J12" s="44">
        <v>2895.1</v>
      </c>
      <c r="K12" s="43">
        <v>2879.6</v>
      </c>
      <c r="L12" s="34">
        <f t="shared" si="0"/>
        <v>0</v>
      </c>
      <c r="M12" s="33">
        <f t="shared" si="1"/>
        <v>0</v>
      </c>
      <c r="N12" s="45">
        <v>1</v>
      </c>
    </row>
    <row r="13" spans="1:14" s="19" customFormat="1" ht="101.25">
      <c r="A13" s="49">
        <v>174</v>
      </c>
      <c r="B13" s="49" t="s">
        <v>70</v>
      </c>
      <c r="C13" s="55">
        <v>44256</v>
      </c>
      <c r="D13" s="47" t="s">
        <v>71</v>
      </c>
      <c r="E13" s="47" t="s">
        <v>72</v>
      </c>
      <c r="F13" s="41" t="s">
        <v>51</v>
      </c>
      <c r="G13" s="47" t="s">
        <v>73</v>
      </c>
      <c r="H13" s="42" t="s">
        <v>74</v>
      </c>
      <c r="I13" s="48"/>
      <c r="J13" s="44">
        <v>8196.8</v>
      </c>
      <c r="K13" s="43">
        <v>7514.8</v>
      </c>
      <c r="L13" s="34">
        <f t="shared" si="0"/>
        <v>0</v>
      </c>
      <c r="M13" s="33">
        <f t="shared" si="1"/>
        <v>0</v>
      </c>
      <c r="N13" s="45">
        <v>1</v>
      </c>
    </row>
    <row r="14" spans="1:14" s="19" customFormat="1" ht="33.75">
      <c r="A14" s="49">
        <v>183</v>
      </c>
      <c r="B14" s="49" t="s">
        <v>75</v>
      </c>
      <c r="C14" s="55">
        <v>44260</v>
      </c>
      <c r="D14" s="47" t="s">
        <v>76</v>
      </c>
      <c r="E14" s="47" t="s">
        <v>77</v>
      </c>
      <c r="F14" s="41" t="s">
        <v>51</v>
      </c>
      <c r="G14" s="47" t="s">
        <v>78</v>
      </c>
      <c r="H14" s="42" t="s">
        <v>53</v>
      </c>
      <c r="I14" s="48"/>
      <c r="J14" s="44">
        <v>3893.8</v>
      </c>
      <c r="K14" s="43">
        <v>3872.8</v>
      </c>
      <c r="L14" s="34">
        <f t="shared" si="0"/>
        <v>0</v>
      </c>
      <c r="M14" s="33">
        <f t="shared" si="1"/>
        <v>0</v>
      </c>
      <c r="N14" s="45">
        <v>1</v>
      </c>
    </row>
    <row r="15" spans="1:14" ht="12.75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6">
        <f>SUM(L7:L14)</f>
        <v>0</v>
      </c>
      <c r="M15" s="32">
        <f>SUM(M7:M14)</f>
        <v>0</v>
      </c>
      <c r="N15" s="46">
        <f>AVERAGE(N7:N14)</f>
        <v>1</v>
      </c>
    </row>
    <row r="16" spans="1:14" ht="12.75">
      <c r="A16" s="50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6">
        <f>L15*0.1</f>
        <v>0</v>
      </c>
      <c r="M16" s="32">
        <f>M15*0.1</f>
        <v>0</v>
      </c>
      <c r="N16" s="29"/>
    </row>
    <row r="17" spans="1:14" ht="12.75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26">
        <f>L15+L16</f>
        <v>0</v>
      </c>
      <c r="M17" s="32">
        <f>M16+M15</f>
        <v>0</v>
      </c>
      <c r="N17" s="29"/>
    </row>
    <row r="23" spans="9:14" s="19" customFormat="1" ht="12.75">
      <c r="I23" s="27"/>
      <c r="J23" s="28"/>
      <c r="K23" s="28"/>
      <c r="L23" s="28"/>
      <c r="M23" s="28"/>
      <c r="N23" s="27"/>
    </row>
    <row r="26" ht="12.75">
      <c r="D26" s="19"/>
    </row>
  </sheetData>
  <sheetProtection/>
  <mergeCells count="5">
    <mergeCell ref="A17:K17"/>
    <mergeCell ref="A16:K16"/>
    <mergeCell ref="A2:N2"/>
    <mergeCell ref="A3:N3"/>
    <mergeCell ref="A15:K1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41</v>
      </c>
    </row>
    <row r="4" ht="15" thickBot="1"/>
    <row r="5" spans="2:7" ht="36.75" thickBot="1">
      <c r="B5" s="3" t="s">
        <v>13</v>
      </c>
      <c r="C5" s="4" t="s">
        <v>39</v>
      </c>
      <c r="E5" s="22" t="s">
        <v>31</v>
      </c>
      <c r="F5" s="23" t="s">
        <v>32</v>
      </c>
      <c r="G5" s="24" t="s">
        <v>33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14</v>
      </c>
      <c r="C7" s="7" t="s">
        <v>28</v>
      </c>
      <c r="E7" s="52" t="s">
        <v>34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5">
        <f>specifikacija!N15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0" t="s">
        <v>27</v>
      </c>
      <c r="C17" s="21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2021-05-20T06:25:37Z</dcterms:modified>
  <cp:category/>
  <cp:version/>
  <cp:contentType/>
  <cp:contentStatus/>
</cp:coreProperties>
</file>