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<sst xmlns="http://schemas.openxmlformats.org/spreadsheetml/2006/main" count="64" uniqueCount="57">
  <si>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</si>
  <si>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</si>
  <si>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</si>
  <si>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</si>
  <si>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</si>
  <si>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</si>
  <si>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</si>
  <si>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</si>
  <si>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</si>
  <si>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</si>
  <si>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</si>
  <si>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</si>
  <si>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</si>
  <si>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</si>
  <si>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</si>
  <si>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</si>
  <si>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</si>
  <si>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</si>
  <si>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</si>
  <si>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</si>
  <si>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</si>
  <si>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</si>
  <si>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</si>
  <si>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</si>
  <si>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</si>
  <si>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</si>
  <si>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</si>
  <si>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</si>
  <si>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</si>
  <si>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</si>
  <si>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</si>
  <si>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</si>
  <si>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</si>
  <si>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</si>
  <si>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</si>
  <si>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 xml:space="preserve">Укупна вредност
 без ПДВ-а </t>
  </si>
  <si>
    <t>Назив Партије</t>
  </si>
  <si>
    <t>Јачина/концентрација лека</t>
  </si>
  <si>
    <t>Број партије</t>
  </si>
  <si>
    <t>404-1-110/20-46</t>
  </si>
  <si>
    <t xml:space="preserve">Лекови са Листе Б и Листе Д Листе лекова </t>
  </si>
  <si>
    <t>SLAVIAMED D.O.O.</t>
  </si>
  <si>
    <t>fentanil 500 mcg</t>
  </si>
  <si>
    <t>0087555</t>
  </si>
  <si>
    <t>Fentanyl</t>
  </si>
  <si>
    <t>PIRAMAL CRITICAL 
CARE B.V. Holandija</t>
  </si>
  <si>
    <t>rastvor za injekciju</t>
  </si>
  <si>
    <t>0,5 mg/10 ml</t>
  </si>
  <si>
    <t>ampula</t>
  </si>
  <si>
    <t>alfentanil 5 mg</t>
  </si>
  <si>
    <t>0087575</t>
  </si>
  <si>
    <t>5 mg/10 ml</t>
  </si>
  <si>
    <t>sufentanil 0,25 mg</t>
  </si>
  <si>
    <t>0087171</t>
  </si>
  <si>
    <t>0,25 mg/5 ml</t>
  </si>
  <si>
    <t>Rapifen®</t>
  </si>
  <si>
    <t>Sufenta® forte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</si>
</sst>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33" borderId="10" xfId="60" applyFont="1" applyFill="1" applyBorder="1" applyAlignment="1">
      <alignment horizontal="center" vertical="center" wrapText="1"/>
      <protection/>
    </xf>
    <xf numFmtId="4" fontId="48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5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49" fillId="33" borderId="10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" fillId="36" borderId="10" xfId="61" applyNumberFormat="1" applyFont="1" applyFill="1" applyBorder="1" applyAlignment="1">
      <alignment horizontal="center" vertical="center" wrapText="1"/>
      <protection/>
    </xf>
    <xf numFmtId="3" fontId="53" fillId="36" borderId="10" xfId="0" applyNumberFormat="1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4" fontId="6" fillId="0" borderId="10" xfId="57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3" fontId="53" fillId="35" borderId="10" xfId="0" applyNumberFormat="1" applyFont="1" applyFill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" fontId="6" fillId="0" borderId="10" xfId="57" applyNumberFormat="1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4" fontId="50" fillId="33" borderId="14" xfId="60" applyNumberFormat="1" applyFont="1" applyFill="1" applyBorder="1" applyAlignment="1">
      <alignment horizontal="center" vertical="center" wrapText="1"/>
      <protection/>
    </xf>
    <xf numFmtId="4" fontId="50" fillId="33" borderId="12" xfId="60" applyNumberFormat="1" applyFont="1" applyFill="1" applyBorder="1" applyAlignment="1">
      <alignment horizontal="center" vertical="center" wrapText="1"/>
      <protection/>
    </xf>
    <xf numFmtId="4" fontId="50" fillId="33" borderId="16" xfId="6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2" xfId="58"/>
    <cellStyle name="Normal 2 2 2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18.421875" style="19" customWidth="1"/>
    <col min="6" max="6" width="14.421875" style="2" customWidth="1"/>
    <col min="7" max="7" width="16.8515625" style="2" customWidth="1"/>
    <col min="8" max="8" width="10.7109375" style="2" customWidth="1"/>
    <col min="9" max="9" width="9.8515625" style="28" customWidth="1"/>
    <col min="10" max="10" width="13.140625" style="29" hidden="1" customWidth="1"/>
    <col min="11" max="11" width="12.57421875" style="29" customWidth="1"/>
    <col min="12" max="12" width="15.57421875" style="29" hidden="1" customWidth="1"/>
    <col min="13" max="13" width="17.140625" style="29" customWidth="1"/>
    <col min="14" max="14" width="16.28125" style="28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6"/>
    </row>
    <row r="3" spans="1:15" ht="12.75" customHeight="1">
      <c r="A3" s="52" t="s">
        <v>41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6"/>
    </row>
    <row r="6" spans="1:14" ht="53.25" customHeight="1">
      <c r="A6" s="36" t="s">
        <v>38</v>
      </c>
      <c r="B6" s="36" t="s">
        <v>36</v>
      </c>
      <c r="C6" s="37" t="s">
        <v>0</v>
      </c>
      <c r="D6" s="37" t="s">
        <v>25</v>
      </c>
      <c r="E6" s="37" t="s">
        <v>2</v>
      </c>
      <c r="F6" s="37" t="s">
        <v>1</v>
      </c>
      <c r="G6" s="38" t="s">
        <v>37</v>
      </c>
      <c r="H6" s="39" t="s">
        <v>3</v>
      </c>
      <c r="I6" s="40" t="s">
        <v>4</v>
      </c>
      <c r="J6" s="35" t="s">
        <v>5</v>
      </c>
      <c r="K6" s="41" t="s">
        <v>6</v>
      </c>
      <c r="L6" s="35" t="s">
        <v>7</v>
      </c>
      <c r="M6" s="41" t="s">
        <v>35</v>
      </c>
      <c r="N6" s="46" t="s">
        <v>8</v>
      </c>
    </row>
    <row r="7" spans="1:14" s="20" customFormat="1" ht="53.25" customHeight="1">
      <c r="A7" s="50">
        <v>294</v>
      </c>
      <c r="B7" s="50" t="s">
        <v>42</v>
      </c>
      <c r="C7" s="48" t="s">
        <v>43</v>
      </c>
      <c r="D7" s="48" t="s">
        <v>44</v>
      </c>
      <c r="E7" s="48" t="s">
        <v>45</v>
      </c>
      <c r="F7" s="42" t="s">
        <v>46</v>
      </c>
      <c r="G7" s="48" t="s">
        <v>47</v>
      </c>
      <c r="H7" s="43" t="s">
        <v>48</v>
      </c>
      <c r="I7" s="49"/>
      <c r="J7" s="45">
        <v>135.74</v>
      </c>
      <c r="K7" s="44">
        <v>115</v>
      </c>
      <c r="L7" s="35">
        <f>J7*I7</f>
        <v>0</v>
      </c>
      <c r="M7" s="34">
        <f>K7*I7</f>
        <v>0</v>
      </c>
      <c r="N7" s="46">
        <v>2</v>
      </c>
    </row>
    <row r="8" spans="1:14" s="20" customFormat="1" ht="53.25" customHeight="1">
      <c r="A8" s="50">
        <v>295</v>
      </c>
      <c r="B8" s="50" t="s">
        <v>49</v>
      </c>
      <c r="C8" s="48" t="s">
        <v>50</v>
      </c>
      <c r="D8" s="48" t="s">
        <v>55</v>
      </c>
      <c r="E8" s="48" t="s">
        <v>45</v>
      </c>
      <c r="F8" s="42" t="s">
        <v>46</v>
      </c>
      <c r="G8" s="48" t="s">
        <v>51</v>
      </c>
      <c r="H8" s="43" t="s">
        <v>48</v>
      </c>
      <c r="I8" s="49"/>
      <c r="J8" s="45">
        <v>227.62</v>
      </c>
      <c r="K8" s="44">
        <v>226.39</v>
      </c>
      <c r="L8" s="35">
        <f>J8*I8</f>
        <v>0</v>
      </c>
      <c r="M8" s="34">
        <f>K8*I8</f>
        <v>0</v>
      </c>
      <c r="N8" s="46">
        <v>1</v>
      </c>
    </row>
    <row r="9" spans="1:14" s="20" customFormat="1" ht="53.25" customHeight="1">
      <c r="A9" s="50">
        <v>296</v>
      </c>
      <c r="B9" s="50" t="s">
        <v>52</v>
      </c>
      <c r="C9" s="48" t="s">
        <v>53</v>
      </c>
      <c r="D9" s="48" t="s">
        <v>56</v>
      </c>
      <c r="E9" s="48" t="s">
        <v>45</v>
      </c>
      <c r="F9" s="42" t="s">
        <v>46</v>
      </c>
      <c r="G9" s="48" t="s">
        <v>54</v>
      </c>
      <c r="H9" s="43" t="s">
        <v>48</v>
      </c>
      <c r="I9" s="49"/>
      <c r="J9" s="45">
        <v>266.7</v>
      </c>
      <c r="K9" s="44">
        <v>265.26</v>
      </c>
      <c r="L9" s="35">
        <f>J9*I9</f>
        <v>0</v>
      </c>
      <c r="M9" s="34">
        <f>K9*I9</f>
        <v>0</v>
      </c>
      <c r="N9" s="46">
        <v>1</v>
      </c>
    </row>
    <row r="10" spans="1:14" ht="24.75" customHeight="1">
      <c r="A10" s="51" t="s">
        <v>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27">
        <f>SUM(L7:L9)</f>
        <v>0</v>
      </c>
      <c r="M10" s="33">
        <f>SUM(M7:M9)</f>
        <v>0</v>
      </c>
      <c r="N10" s="47">
        <f>AVERAGE(N7:N9)</f>
        <v>1.3333333333333333</v>
      </c>
    </row>
    <row r="11" spans="1:14" ht="24.75" customHeight="1">
      <c r="A11" s="51" t="s">
        <v>10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27">
        <f>L10*0.1</f>
        <v>0</v>
      </c>
      <c r="M11" s="33">
        <f>M10*0.1</f>
        <v>0</v>
      </c>
      <c r="N11" s="30"/>
    </row>
    <row r="12" spans="1:14" ht="24.75" customHeight="1">
      <c r="A12" s="51" t="s">
        <v>11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27">
        <f>L10+L11</f>
        <v>0</v>
      </c>
      <c r="M12" s="33">
        <f>M11+M10</f>
        <v>0</v>
      </c>
      <c r="N12" s="30"/>
    </row>
    <row r="18" spans="9:14" s="20" customFormat="1" ht="12.75">
      <c r="I18" s="28"/>
      <c r="J18" s="29"/>
      <c r="K18" s="29"/>
      <c r="L18" s="29"/>
      <c r="M18" s="29"/>
      <c r="N18" s="28"/>
    </row>
    <row r="21" ht="12.75">
      <c r="D21" s="20"/>
    </row>
  </sheetData>
  <sheetProtection/>
  <mergeCells count="5">
    <mergeCell ref="A12:K12"/>
    <mergeCell ref="A11:K11"/>
    <mergeCell ref="A2:N2"/>
    <mergeCell ref="A3:N3"/>
    <mergeCell ref="A10:K10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1" t="s">
        <v>12</v>
      </c>
      <c r="C2" s="31"/>
      <c r="D2" s="31"/>
      <c r="E2" s="32" t="s">
        <v>41</v>
      </c>
    </row>
    <row r="4" ht="15" thickBot="1"/>
    <row r="5" spans="2:7" ht="36.75" thickBot="1">
      <c r="B5" s="3" t="s">
        <v>13</v>
      </c>
      <c r="C5" s="4" t="s">
        <v>39</v>
      </c>
      <c r="E5" s="23" t="s">
        <v>31</v>
      </c>
      <c r="F5" s="24" t="s">
        <v>32</v>
      </c>
      <c r="G5" s="25" t="s">
        <v>33</v>
      </c>
    </row>
    <row r="6" spans="2:7" ht="15" thickBot="1">
      <c r="B6" s="5"/>
      <c r="C6" s="6"/>
      <c r="E6" s="10">
        <f>specifikacija!L10</f>
        <v>0</v>
      </c>
      <c r="F6" s="11">
        <f>specifikacija!M10</f>
        <v>0</v>
      </c>
      <c r="G6" s="12">
        <f>specifikacija!M12</f>
        <v>0</v>
      </c>
    </row>
    <row r="7" spans="2:7" ht="36.75" thickBot="1">
      <c r="B7" s="3" t="s">
        <v>14</v>
      </c>
      <c r="C7" s="7" t="s">
        <v>28</v>
      </c>
      <c r="E7" s="53" t="s">
        <v>34</v>
      </c>
      <c r="F7" s="54"/>
      <c r="G7" s="55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6">
        <f>specifikacija!N10</f>
        <v>1.3333333333333333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40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1" t="s">
        <v>27</v>
      </c>
      <c r="C17" s="22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2021-05-19T15:15:34Z</dcterms:modified>
  <cp:category/>
  <cp:version/>
  <cp:contentType/>
  <cp:contentStatus/>
</cp:coreProperties>
</file>