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<sst xmlns="http://schemas.openxmlformats.org/spreadsheetml/2006/main" count="88" uniqueCount="82">
  <si>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</si>
  <si>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</si>
  <si>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</si>
  <si>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</si>
  <si>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</si>
  <si>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</si>
  <si>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</si>
  <si>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</si>
  <si>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</si>
  <si>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</si>
  <si>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</si>
  <si>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</si>
  <si>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</si>
  <si>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</si>
  <si>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</si>
  <si>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</si>
  <si>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</si>
  <si>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</si>
  <si>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</si>
  <si>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</si>
  <si>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</si>
  <si>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</si>
  <si>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</si>
  <si>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koncentrat za rastvor za infuziju</t>
  </si>
  <si>
    <t>bočica staklena</t>
  </si>
  <si>
    <t xml:space="preserve">Укупна процењена вредност без 
ПДВ-а </t>
  </si>
  <si>
    <t>UGOVORENA VREDNOST 
(sa PDV-om)</t>
  </si>
  <si>
    <t>ADOC D.O.O.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</si>
  <si>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</si>
  <si>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</si>
  <si>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</si>
  <si>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</si>
  <si>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</si>
  <si>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Јачина/ концентрација лека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</si>
  <si>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</si>
  <si>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</si>
  <si>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</si>
  <si>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</si>
  <si>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</si>
  <si>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2000 i.j.</t>
  </si>
  <si>
    <t>injekcioni špric</t>
  </si>
  <si>
    <t xml:space="preserve">epoetin beta </t>
  </si>
  <si>
    <t>0069165</t>
  </si>
  <si>
    <t>Recormon®</t>
  </si>
  <si>
    <t>ROCHE DIAGNOSTICS GMBH, Nemačka</t>
  </si>
  <si>
    <t>mcg</t>
  </si>
  <si>
    <t>6</t>
  </si>
  <si>
    <t>metoksipolietilenglikol - epoetin beta</t>
  </si>
  <si>
    <t>0069206
0069205</t>
  </si>
  <si>
    <t>Mircera®</t>
  </si>
  <si>
    <t>50 mcg i 75 mcg</t>
  </si>
  <si>
    <t>pertuzumab</t>
  </si>
  <si>
    <t>0039507</t>
  </si>
  <si>
    <t>Perjeta®</t>
  </si>
  <si>
    <t>F.HOFFMANN-LA ROCHE LTD, Švajcarska</t>
  </si>
  <si>
    <t>420 mg</t>
  </si>
  <si>
    <t>peginterferon alfa-2a</t>
  </si>
  <si>
    <t>0328608</t>
  </si>
  <si>
    <t>Pegasys®</t>
  </si>
  <si>
    <t>180 mcg</t>
  </si>
  <si>
    <t>УКУПНА ВРЕДНОСТ ПОНУДЕ БЕЗ ПДВ-А</t>
  </si>
  <si>
    <t>ИЗНОС ПДВ-А 10%</t>
  </si>
  <si>
    <t>УКУПНА ВРЕДНОСТ ПОНУДЕ СА ПДВ-ОМ</t>
  </si>
  <si>
    <t>ADOC D.O.O</t>
  </si>
  <si>
    <t>22</t>
  </si>
  <si>
    <t>36</t>
  </si>
  <si>
    <t>35</t>
  </si>
  <si>
    <t>42</t>
  </si>
  <si>
    <t>olaparib</t>
  </si>
  <si>
    <t>Lynparza®</t>
  </si>
  <si>
    <t>infliksimab - biološki sličan lek</t>
  </si>
  <si>
    <t>REMSIMA™</t>
  </si>
  <si>
    <t>ASTRAZENECA UK LIMITED, V. Britanija</t>
  </si>
  <si>
    <t>kapsula, tvrda</t>
  </si>
  <si>
    <t>50 mg</t>
  </si>
  <si>
    <t>kapsula</t>
  </si>
  <si>
    <t>BIOTEC SERVICES INTERNATIONAL LIMITED, V. Britanija</t>
  </si>
  <si>
    <t>prašak za koncentrat za rastvor za infuziju</t>
  </si>
  <si>
    <t>100 mg</t>
  </si>
  <si>
    <t xml:space="preserve">119-01-11/2020 </t>
  </si>
  <si>
    <t>404-1-110/20-41</t>
  </si>
  <si>
    <t xml:space="preserve">Лекови са Листе Ц Листе лекова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</si>
</sst>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4" fontId="53" fillId="34" borderId="16" xfId="0" applyNumberFormat="1" applyFont="1" applyFill="1" applyBorder="1" applyAlignment="1">
      <alignment horizontal="center" vertical="center" wrapText="1"/>
    </xf>
    <xf numFmtId="1" fontId="53" fillId="34" borderId="16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0" fontId="53" fillId="0" borderId="10" xfId="63" applyFont="1" applyFill="1" applyBorder="1" applyAlignment="1">
      <alignment horizontal="center" vertical="center" wrapText="1"/>
      <protection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3" fontId="7" fillId="0" borderId="10" xfId="57" applyNumberFormat="1" applyFont="1" applyFill="1" applyBorder="1" applyAlignment="1">
      <alignment horizontal="center" vertical="center" wrapText="1"/>
      <protection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7" fillId="0" borderId="10" xfId="57" applyFont="1" applyFill="1" applyBorder="1" applyAlignment="1" quotePrefix="1">
      <alignment horizontal="center" vertical="center" wrapText="1"/>
      <protection/>
    </xf>
    <xf numFmtId="0" fontId="51" fillId="35" borderId="10" xfId="0" applyFont="1" applyFill="1" applyBorder="1" applyAlignment="1">
      <alignment horizontal="center" vertical="center" wrapText="1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4" fontId="51" fillId="35" borderId="10" xfId="0" applyNumberFormat="1" applyFont="1" applyFill="1" applyBorder="1" applyAlignment="1">
      <alignment horizontal="center" vertical="center" wrapText="1"/>
    </xf>
    <xf numFmtId="49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1" fillId="0" borderId="0" xfId="0" applyFont="1" applyFill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49" fontId="7" fillId="0" borderId="10" xfId="57" applyNumberFormat="1" applyFont="1" applyFill="1" applyBorder="1" applyAlignment="1">
      <alignment vertical="center" wrapText="1"/>
      <protection/>
    </xf>
    <xf numFmtId="4" fontId="7" fillId="0" borderId="10" xfId="57" applyNumberFormat="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0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J6" sqref="J6"/>
    </sheetView>
  </sheetViews>
  <sheetFormatPr defaultColWidth="21.00390625" defaultRowHeight="15"/>
  <cols>
    <col min="1" max="1" width="6.8515625" style="25" customWidth="1"/>
    <col min="2" max="2" width="16.28125" style="26" customWidth="1"/>
    <col min="3" max="3" width="9.421875" style="27" customWidth="1"/>
    <col min="4" max="4" width="14.57421875" style="27" customWidth="1"/>
    <col min="5" max="5" width="14.140625" style="27" customWidth="1"/>
    <col min="6" max="7" width="12.8515625" style="27" customWidth="1"/>
    <col min="8" max="8" width="12.140625" style="28" customWidth="1"/>
    <col min="9" max="9" width="11.8515625" style="29" customWidth="1"/>
    <col min="10" max="10" width="11.7109375" style="30" customWidth="1"/>
    <col min="11" max="11" width="11.7109375" style="30" hidden="1" customWidth="1"/>
    <col min="12" max="12" width="14.28125" style="30" hidden="1" customWidth="1"/>
    <col min="13" max="13" width="19.8515625" style="30" customWidth="1"/>
    <col min="14" max="14" width="2.00390625" style="25" hidden="1" customWidth="1"/>
    <col min="15" max="249" width="9.140625" style="25" customWidth="1"/>
    <col min="250" max="250" width="10.421875" style="25" customWidth="1"/>
    <col min="251" max="251" width="30.7109375" style="25" customWidth="1"/>
    <col min="252" max="252" width="9.421875" style="25" customWidth="1"/>
    <col min="253" max="253" width="14.57421875" style="25" customWidth="1"/>
    <col min="254" max="254" width="14.140625" style="25" customWidth="1"/>
    <col min="255" max="255" width="20.7109375" style="25" customWidth="1"/>
    <col min="256" max="16384" width="21.00390625" style="25" customWidth="1"/>
  </cols>
  <sheetData>
    <row r="1" spans="1:13" ht="23.25" customHeight="1">
      <c r="A1" s="71" t="s">
        <v>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1" customHeight="1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4" spans="1:14" s="39" customFormat="1" ht="35.25" customHeight="1">
      <c r="A4" s="31" t="s">
        <v>20</v>
      </c>
      <c r="B4" s="31" t="s">
        <v>28</v>
      </c>
      <c r="C4" s="32" t="s">
        <v>29</v>
      </c>
      <c r="D4" s="33" t="s">
        <v>30</v>
      </c>
      <c r="E4" s="32" t="s">
        <v>31</v>
      </c>
      <c r="F4" s="34" t="s">
        <v>32</v>
      </c>
      <c r="G4" s="35" t="s">
        <v>33</v>
      </c>
      <c r="H4" s="34" t="s">
        <v>34</v>
      </c>
      <c r="I4" s="36" t="s">
        <v>35</v>
      </c>
      <c r="J4" s="37" t="s">
        <v>36</v>
      </c>
      <c r="K4" s="22" t="s">
        <v>22</v>
      </c>
      <c r="L4" s="22" t="s">
        <v>25</v>
      </c>
      <c r="M4" s="38" t="s">
        <v>37</v>
      </c>
      <c r="N4" s="23" t="s">
        <v>0</v>
      </c>
    </row>
    <row r="5" spans="1:14" ht="48">
      <c r="A5" s="46">
        <v>3</v>
      </c>
      <c r="B5" s="47" t="s">
        <v>41</v>
      </c>
      <c r="C5" s="45" t="s">
        <v>42</v>
      </c>
      <c r="D5" s="45" t="s">
        <v>43</v>
      </c>
      <c r="E5" s="45" t="s">
        <v>44</v>
      </c>
      <c r="F5" s="40" t="s">
        <v>38</v>
      </c>
      <c r="G5" s="40" t="s">
        <v>39</v>
      </c>
      <c r="H5" s="40" t="s">
        <v>40</v>
      </c>
      <c r="I5" s="41"/>
      <c r="J5" s="42">
        <v>1062.51</v>
      </c>
      <c r="K5" s="43">
        <v>1094.16</v>
      </c>
      <c r="L5" s="43">
        <f aca="true" t="shared" si="0" ref="L5:L10">K5*I5</f>
        <v>0</v>
      </c>
      <c r="M5" s="42">
        <f aca="true" t="shared" si="1" ref="M5:M10">J5*I5</f>
        <v>0</v>
      </c>
      <c r="N5" s="44">
        <v>1</v>
      </c>
    </row>
    <row r="6" spans="1:14" ht="48">
      <c r="A6" s="48" t="s">
        <v>46</v>
      </c>
      <c r="B6" s="47" t="s">
        <v>47</v>
      </c>
      <c r="C6" s="45" t="s">
        <v>48</v>
      </c>
      <c r="D6" s="45" t="s">
        <v>49</v>
      </c>
      <c r="E6" s="45" t="s">
        <v>44</v>
      </c>
      <c r="F6" s="40" t="s">
        <v>38</v>
      </c>
      <c r="G6" s="40" t="s">
        <v>50</v>
      </c>
      <c r="H6" s="40" t="s">
        <v>45</v>
      </c>
      <c r="I6" s="41"/>
      <c r="J6" s="42">
        <v>157.95</v>
      </c>
      <c r="K6" s="43">
        <v>176.36</v>
      </c>
      <c r="L6" s="43">
        <f t="shared" si="0"/>
        <v>0</v>
      </c>
      <c r="M6" s="42">
        <f t="shared" si="1"/>
        <v>0</v>
      </c>
      <c r="N6" s="44">
        <v>1</v>
      </c>
    </row>
    <row r="7" spans="1:14" ht="36">
      <c r="A7" s="48" t="s">
        <v>64</v>
      </c>
      <c r="B7" s="47" t="s">
        <v>51</v>
      </c>
      <c r="C7" s="45" t="s">
        <v>52</v>
      </c>
      <c r="D7" s="45" t="s">
        <v>53</v>
      </c>
      <c r="E7" s="45" t="s">
        <v>54</v>
      </c>
      <c r="F7" s="40" t="s">
        <v>23</v>
      </c>
      <c r="G7" s="40" t="s">
        <v>55</v>
      </c>
      <c r="H7" s="40" t="s">
        <v>24</v>
      </c>
      <c r="I7" s="41"/>
      <c r="J7" s="42">
        <v>242338.4</v>
      </c>
      <c r="K7" s="43">
        <v>278549.9</v>
      </c>
      <c r="L7" s="43">
        <f t="shared" si="0"/>
        <v>0</v>
      </c>
      <c r="M7" s="42">
        <f t="shared" si="1"/>
        <v>0</v>
      </c>
      <c r="N7" s="44">
        <v>1</v>
      </c>
    </row>
    <row r="8" spans="1:14" s="62" customFormat="1" ht="42" customHeight="1">
      <c r="A8" s="50" t="s">
        <v>66</v>
      </c>
      <c r="B8" s="64" t="s">
        <v>68</v>
      </c>
      <c r="C8" s="45">
        <v>1039999</v>
      </c>
      <c r="D8" s="45" t="s">
        <v>69</v>
      </c>
      <c r="E8" s="45" t="s">
        <v>72</v>
      </c>
      <c r="F8" s="40" t="s">
        <v>73</v>
      </c>
      <c r="G8" s="40" t="s">
        <v>74</v>
      </c>
      <c r="H8" s="40" t="s">
        <v>75</v>
      </c>
      <c r="I8" s="41"/>
      <c r="J8" s="42">
        <v>1265.11</v>
      </c>
      <c r="K8" s="43">
        <v>1342.33</v>
      </c>
      <c r="L8" s="43">
        <f t="shared" si="0"/>
        <v>0</v>
      </c>
      <c r="M8" s="42">
        <f t="shared" si="1"/>
        <v>0</v>
      </c>
      <c r="N8" s="44"/>
    </row>
    <row r="9" spans="1:14" ht="36">
      <c r="A9" s="50" t="s">
        <v>65</v>
      </c>
      <c r="B9" s="51" t="s">
        <v>56</v>
      </c>
      <c r="C9" s="45" t="s">
        <v>57</v>
      </c>
      <c r="D9" s="45" t="s">
        <v>58</v>
      </c>
      <c r="E9" s="45" t="s">
        <v>54</v>
      </c>
      <c r="F9" s="40" t="s">
        <v>38</v>
      </c>
      <c r="G9" s="40" t="s">
        <v>59</v>
      </c>
      <c r="H9" s="40" t="s">
        <v>40</v>
      </c>
      <c r="I9" s="41"/>
      <c r="J9" s="49">
        <v>15872.8</v>
      </c>
      <c r="K9" s="24">
        <v>15872.8</v>
      </c>
      <c r="L9" s="43">
        <f t="shared" si="0"/>
        <v>0</v>
      </c>
      <c r="M9" s="42">
        <f t="shared" si="1"/>
        <v>0</v>
      </c>
      <c r="N9" s="44">
        <v>1</v>
      </c>
    </row>
    <row r="10" spans="1:14" s="62" customFormat="1" ht="30.75" customHeight="1">
      <c r="A10" s="48" t="s">
        <v>67</v>
      </c>
      <c r="B10" s="48" t="s">
        <v>70</v>
      </c>
      <c r="C10" s="48">
        <v>14204</v>
      </c>
      <c r="D10" s="48" t="s">
        <v>71</v>
      </c>
      <c r="E10" s="48" t="s">
        <v>76</v>
      </c>
      <c r="F10" s="48" t="s">
        <v>77</v>
      </c>
      <c r="G10" s="48" t="s">
        <v>78</v>
      </c>
      <c r="H10" s="48" t="s">
        <v>24</v>
      </c>
      <c r="I10" s="66"/>
      <c r="J10" s="67">
        <v>7931.25</v>
      </c>
      <c r="K10" s="24">
        <v>22256.4</v>
      </c>
      <c r="L10" s="43">
        <f t="shared" si="0"/>
        <v>0</v>
      </c>
      <c r="M10" s="42">
        <f t="shared" si="1"/>
        <v>0</v>
      </c>
      <c r="N10" s="65"/>
    </row>
    <row r="11" spans="1:13" s="53" customFormat="1" ht="18.75" customHeight="1">
      <c r="A11" s="68" t="s">
        <v>60</v>
      </c>
      <c r="B11" s="69"/>
      <c r="C11" s="69"/>
      <c r="D11" s="69"/>
      <c r="E11" s="69"/>
      <c r="F11" s="69"/>
      <c r="G11" s="69"/>
      <c r="H11" s="69"/>
      <c r="I11" s="69"/>
      <c r="J11" s="70"/>
      <c r="K11" s="52"/>
      <c r="L11" s="61">
        <f>L5+L6+L7+L8+L9+L10</f>
        <v>0</v>
      </c>
      <c r="M11" s="61">
        <f>M5+M6+M7+M8+M9+M10</f>
        <v>0</v>
      </c>
    </row>
    <row r="12" spans="1:13" s="53" customFormat="1" ht="21.75" customHeight="1">
      <c r="A12" s="68" t="s">
        <v>61</v>
      </c>
      <c r="B12" s="69"/>
      <c r="C12" s="69"/>
      <c r="D12" s="69"/>
      <c r="E12" s="69"/>
      <c r="F12" s="69"/>
      <c r="G12" s="69"/>
      <c r="H12" s="69"/>
      <c r="I12" s="69"/>
      <c r="J12" s="70"/>
      <c r="K12" s="52"/>
      <c r="L12" s="61">
        <f>L11*0.1</f>
        <v>0</v>
      </c>
      <c r="M12" s="61">
        <f>M11*0.1</f>
        <v>0</v>
      </c>
    </row>
    <row r="13" spans="1:13" s="53" customFormat="1" ht="21" customHeight="1">
      <c r="A13" s="68" t="s">
        <v>62</v>
      </c>
      <c r="B13" s="69"/>
      <c r="C13" s="69"/>
      <c r="D13" s="69"/>
      <c r="E13" s="69"/>
      <c r="F13" s="69"/>
      <c r="G13" s="69"/>
      <c r="H13" s="69"/>
      <c r="I13" s="69"/>
      <c r="J13" s="70"/>
      <c r="K13" s="52"/>
      <c r="L13" s="61">
        <f>L11+L12</f>
        <v>0</v>
      </c>
      <c r="M13" s="61">
        <f>M11+M12</f>
        <v>0</v>
      </c>
    </row>
    <row r="14" ht="12">
      <c r="G14" s="54"/>
    </row>
    <row r="15" spans="1:13" s="53" customFormat="1" ht="15.75" customHeight="1">
      <c r="A15" s="55"/>
      <c r="C15" s="56"/>
      <c r="D15" s="56"/>
      <c r="E15" s="56"/>
      <c r="F15" s="56"/>
      <c r="G15" s="56"/>
      <c r="H15" s="57"/>
      <c r="I15" s="58"/>
      <c r="J15" s="59"/>
      <c r="K15" s="59"/>
      <c r="L15" s="59"/>
      <c r="M15" s="60"/>
    </row>
  </sheetData>
  <sheetProtection/>
  <mergeCells count="5">
    <mergeCell ref="A12:J12"/>
    <mergeCell ref="A13:J13"/>
    <mergeCell ref="A11:J11"/>
    <mergeCell ref="A1:M1"/>
    <mergeCell ref="A2:M2"/>
  </mergeCells>
  <printOptions/>
  <pageMargins left="0.2" right="0.2" top="0.2" bottom="0.25" header="0.2" footer="0.3"/>
  <pageSetup fitToHeight="1" fitToWidth="1" orientation="landscape" scale="91" r:id="rId1"/>
  <ignoredErrors>
    <ignoredError sqref="C9 C5:C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63</v>
      </c>
    </row>
    <row r="4" ht="15" thickBot="1"/>
    <row r="5" spans="2:7" ht="24.75" thickBot="1">
      <c r="B5" s="2" t="s">
        <v>5</v>
      </c>
      <c r="C5" s="3" t="s">
        <v>80</v>
      </c>
      <c r="E5" s="10" t="s">
        <v>2</v>
      </c>
      <c r="F5" s="11" t="s">
        <v>3</v>
      </c>
      <c r="G5" s="12" t="s">
        <v>26</v>
      </c>
    </row>
    <row r="6" spans="2:7" ht="15" thickBot="1">
      <c r="B6" s="4"/>
      <c r="C6" s="5"/>
      <c r="E6" s="13">
        <f>specifikacija!L11</f>
        <v>0</v>
      </c>
      <c r="F6" s="13">
        <f>specifikacija!M11</f>
        <v>0</v>
      </c>
      <c r="G6" s="14">
        <f>specifikacija!M13</f>
        <v>0</v>
      </c>
    </row>
    <row r="7" spans="2:7" ht="36.75" customHeight="1" thickBot="1">
      <c r="B7" s="2" t="s">
        <v>6</v>
      </c>
      <c r="C7" s="21" t="s">
        <v>19</v>
      </c>
      <c r="E7" s="72" t="s">
        <v>4</v>
      </c>
      <c r="F7" s="73"/>
      <c r="G7" s="74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63">
        <f>SUBTOTAL(101,specifikacija!N5:N9)</f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81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79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2021-05-20T15:31:24Z</dcterms:modified>
  <cp:category/>
  <cp:version/>
  <cp:contentType/>
  <cp:contentStatus/>
</cp:coreProperties>
</file>