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Amicus SRB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<sst xmlns="http://schemas.openxmlformats.org/spreadsheetml/2006/main" count="80" uniqueCount="64">
  <si>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</si>
  <si>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</si>
  <si>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</si>
  <si>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</si>
  <si>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</si>
  <si>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</si>
  <si>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</si>
  <si>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</si>
  <si>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</si>
  <si>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</si>
  <si>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</si>
  <si>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</si>
  <si>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</si>
  <si>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</si>
  <si>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</si>
  <si>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</si>
  <si>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</si>
  <si>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</si>
  <si>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</si>
  <si>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</si>
  <si>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</si>
  <si>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</si>
  <si>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</si>
  <si>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</si>
  <si>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</si>
  <si>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</si>
  <si>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</si>
  <si>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</si>
  <si>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</si>
  <si>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</si>
  <si>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</si>
  <si>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</si>
  <si>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</si>
  <si>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</si>
  <si>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</si>
  <si>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</si>
  <si>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</si>
  <si>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</si>
  <si>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</si>
  <si>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Цитостатици са Листе Б и Листе Д Листе лекова</t>
  </si>
  <si>
    <t>404-1-110/20-20</t>
  </si>
  <si>
    <t>bočica</t>
  </si>
  <si>
    <t>AMICUS SRB D.O.O.</t>
  </si>
  <si>
    <t>AMICUS SRB D.O.O</t>
  </si>
  <si>
    <t>paklitaksel</t>
  </si>
  <si>
    <t>Paclitaxel Kabi</t>
  </si>
  <si>
    <t>Fresenius Kabi Oncology PLC/Fresenius Kabi Deutschland</t>
  </si>
  <si>
    <t>koncentrat za rastvor za infuziju</t>
  </si>
  <si>
    <t>30 mg</t>
  </si>
  <si>
    <t>100 mg</t>
  </si>
  <si>
    <t>Укупно за партију 23:</t>
  </si>
  <si>
    <t>oksaliplatin</t>
  </si>
  <si>
    <t>Oxaliplatin Kabi</t>
  </si>
  <si>
    <t>koncentrat/prašak  za rastvor za infuziju</t>
  </si>
  <si>
    <t>50 mg</t>
  </si>
  <si>
    <t>Укупно за партију 35:</t>
  </si>
  <si>
    <t>0031383</t>
  </si>
  <si>
    <t>0031382</t>
  </si>
  <si>
    <t>irinotekan</t>
  </si>
  <si>
    <t>Irinotecan</t>
  </si>
  <si>
    <t>40 mg</t>
  </si>
  <si>
    <t>Укупно за партију 37:</t>
  </si>
  <si>
    <t>0039297</t>
  </si>
  <si>
    <t>0039298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</si>
</sst>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0" fillId="34" borderId="16" xfId="0" applyNumberFormat="1" applyFont="1" applyFill="1" applyBorder="1" applyAlignment="1">
      <alignment horizontal="center" vertical="center" wrapText="1"/>
    </xf>
    <xf numFmtId="4" fontId="50" fillId="35" borderId="16" xfId="0" applyNumberFormat="1" applyFont="1" applyFill="1" applyBorder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4" borderId="17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4" fontId="48" fillId="33" borderId="17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5" borderId="16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" fontId="48" fillId="34" borderId="17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17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18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37" borderId="20" xfId="0" applyFont="1" applyFill="1" applyBorder="1" applyAlignment="1">
      <alignment horizontal="right" vertical="center" wrapText="1"/>
    </xf>
    <xf numFmtId="0" fontId="51" fillId="37" borderId="21" xfId="0" applyFont="1" applyFill="1" applyBorder="1" applyAlignment="1">
      <alignment horizontal="right" vertical="center" wrapText="1"/>
    </xf>
    <xf numFmtId="0" fontId="51" fillId="37" borderId="22" xfId="0" applyFont="1" applyFill="1" applyBorder="1" applyAlignment="1">
      <alignment horizontal="right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1" fillId="37" borderId="20" xfId="0" applyFont="1" applyFill="1" applyBorder="1" applyAlignment="1">
      <alignment horizontal="right" vertical="center"/>
    </xf>
    <xf numFmtId="0" fontId="51" fillId="37" borderId="21" xfId="0" applyFont="1" applyFill="1" applyBorder="1" applyAlignment="1">
      <alignment horizontal="right" vertical="center"/>
    </xf>
    <xf numFmtId="0" fontId="51" fillId="37" borderId="22" xfId="0" applyFont="1" applyFill="1" applyBorder="1" applyAlignment="1">
      <alignment horizontal="right" vertical="center"/>
    </xf>
    <xf numFmtId="4" fontId="48" fillId="34" borderId="23" xfId="0" applyNumberFormat="1" applyFont="1" applyFill="1" applyBorder="1" applyAlignment="1">
      <alignment horizontal="center" vertical="center" wrapText="1"/>
    </xf>
    <xf numFmtId="4" fontId="48" fillId="0" borderId="16" xfId="0" applyNumberFormat="1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  <xf numFmtId="1" fontId="48" fillId="34" borderId="16" xfId="0" applyNumberFormat="1" applyFont="1" applyFill="1" applyBorder="1" applyAlignment="1">
      <alignment horizontal="center" vertical="center" wrapText="1"/>
    </xf>
    <xf numFmtId="1" fontId="48" fillId="34" borderId="19" xfId="0" applyNumberFormat="1" applyFont="1" applyFill="1" applyBorder="1" applyAlignment="1">
      <alignment horizontal="center" vertical="center" wrapText="1"/>
    </xf>
    <xf numFmtId="1" fontId="48" fillId="34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8.421875" style="37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1:14" s="25" customFormat="1" ht="12.75">
      <c r="A1" s="37"/>
      <c r="C1" s="24"/>
      <c r="J1" s="26"/>
      <c r="K1" s="26"/>
      <c r="L1" s="26"/>
      <c r="M1" s="26"/>
      <c r="N1" s="27"/>
    </row>
    <row r="2" spans="1:14" ht="12.75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8"/>
    </row>
    <row r="3" spans="1:14" ht="12.75" customHeight="1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8"/>
    </row>
    <row r="5" spans="1:14" s="30" customFormat="1" ht="45.75" customHeight="1">
      <c r="A5" s="43" t="s">
        <v>31</v>
      </c>
      <c r="B5" s="44" t="s">
        <v>32</v>
      </c>
      <c r="C5" s="45" t="s">
        <v>38</v>
      </c>
      <c r="D5" s="32" t="s">
        <v>26</v>
      </c>
      <c r="E5" s="32" t="s">
        <v>1</v>
      </c>
      <c r="F5" s="32" t="s">
        <v>0</v>
      </c>
      <c r="G5" s="32" t="s">
        <v>36</v>
      </c>
      <c r="H5" s="33" t="s">
        <v>2</v>
      </c>
      <c r="I5" s="32" t="s">
        <v>3</v>
      </c>
      <c r="J5" s="35" t="s">
        <v>4</v>
      </c>
      <c r="K5" s="34" t="s">
        <v>34</v>
      </c>
      <c r="L5" s="34" t="s">
        <v>5</v>
      </c>
      <c r="M5" s="35" t="s">
        <v>6</v>
      </c>
      <c r="N5" s="36" t="s">
        <v>7</v>
      </c>
    </row>
    <row r="6" spans="1:14" s="30" customFormat="1" ht="51.75" customHeight="1">
      <c r="A6" s="56">
        <v>23</v>
      </c>
      <c r="B6" s="59" t="s">
        <v>44</v>
      </c>
      <c r="C6" s="47">
        <v>1039853</v>
      </c>
      <c r="D6" s="47" t="s">
        <v>45</v>
      </c>
      <c r="E6" s="47" t="s">
        <v>46</v>
      </c>
      <c r="F6" s="57" t="s">
        <v>47</v>
      </c>
      <c r="G6" s="48" t="s">
        <v>48</v>
      </c>
      <c r="H6" s="48" t="s">
        <v>41</v>
      </c>
      <c r="I6" s="58"/>
      <c r="J6" s="47">
        <v>498.36</v>
      </c>
      <c r="K6" s="70">
        <v>1605.77</v>
      </c>
      <c r="L6" s="72">
        <f>I6*K6</f>
        <v>0</v>
      </c>
      <c r="M6" s="71">
        <f>I6*J6</f>
        <v>0</v>
      </c>
      <c r="N6" s="73">
        <v>5</v>
      </c>
    </row>
    <row r="7" spans="1:14" s="30" customFormat="1" ht="45.75" customHeight="1">
      <c r="A7" s="56"/>
      <c r="B7" s="60"/>
      <c r="C7" s="47">
        <v>1039854</v>
      </c>
      <c r="D7" s="47" t="s">
        <v>45</v>
      </c>
      <c r="E7" s="47" t="s">
        <v>46</v>
      </c>
      <c r="F7" s="57"/>
      <c r="G7" s="48" t="s">
        <v>49</v>
      </c>
      <c r="H7" s="48" t="s">
        <v>41</v>
      </c>
      <c r="I7" s="58"/>
      <c r="J7" s="40">
        <v>1004.26</v>
      </c>
      <c r="K7" s="70">
        <v>4745.3</v>
      </c>
      <c r="L7" s="72">
        <f>I7*K7</f>
        <v>0</v>
      </c>
      <c r="M7" s="71">
        <f>I7*J7</f>
        <v>0</v>
      </c>
      <c r="N7" s="74"/>
    </row>
    <row r="8" spans="1:14" s="30" customFormat="1" ht="29.25" customHeight="1">
      <c r="A8" s="56"/>
      <c r="B8" s="61"/>
      <c r="C8" s="62" t="s">
        <v>50</v>
      </c>
      <c r="D8" s="63"/>
      <c r="E8" s="63"/>
      <c r="F8" s="63"/>
      <c r="G8" s="63"/>
      <c r="H8" s="63"/>
      <c r="I8" s="63"/>
      <c r="J8" s="63"/>
      <c r="K8" s="64"/>
      <c r="L8" s="72">
        <f>SUM(L6:L7)</f>
        <v>0</v>
      </c>
      <c r="M8" s="71">
        <f>SUM(M6:M7)</f>
        <v>0</v>
      </c>
      <c r="N8" s="75"/>
    </row>
    <row r="9" spans="1:14" s="30" customFormat="1" ht="51.75" customHeight="1">
      <c r="A9" s="56">
        <v>35</v>
      </c>
      <c r="B9" s="59" t="s">
        <v>51</v>
      </c>
      <c r="C9" s="46" t="s">
        <v>56</v>
      </c>
      <c r="D9" s="47" t="s">
        <v>52</v>
      </c>
      <c r="E9" s="47" t="s">
        <v>46</v>
      </c>
      <c r="F9" s="57" t="s">
        <v>53</v>
      </c>
      <c r="G9" s="48" t="s">
        <v>54</v>
      </c>
      <c r="H9" s="48" t="s">
        <v>41</v>
      </c>
      <c r="I9" s="58"/>
      <c r="J9" s="40">
        <v>1280.43</v>
      </c>
      <c r="K9" s="70">
        <v>2437.4</v>
      </c>
      <c r="L9" s="72">
        <f>I9*K9</f>
        <v>0</v>
      </c>
      <c r="M9" s="71">
        <f>I9*J9</f>
        <v>0</v>
      </c>
      <c r="N9" s="73">
        <v>5</v>
      </c>
    </row>
    <row r="10" spans="1:14" s="30" customFormat="1" ht="49.5" customHeight="1">
      <c r="A10" s="56"/>
      <c r="B10" s="60"/>
      <c r="C10" s="46" t="s">
        <v>57</v>
      </c>
      <c r="D10" s="47" t="s">
        <v>52</v>
      </c>
      <c r="E10" s="47" t="s">
        <v>46</v>
      </c>
      <c r="F10" s="57"/>
      <c r="G10" s="48" t="s">
        <v>49</v>
      </c>
      <c r="H10" s="48" t="s">
        <v>41</v>
      </c>
      <c r="I10" s="58"/>
      <c r="J10" s="40">
        <v>2272.13</v>
      </c>
      <c r="K10" s="70">
        <v>4875</v>
      </c>
      <c r="L10" s="72">
        <f>I10*K10</f>
        <v>0</v>
      </c>
      <c r="M10" s="71">
        <f>I10*J10</f>
        <v>0</v>
      </c>
      <c r="N10" s="74"/>
    </row>
    <row r="11" spans="1:14" s="30" customFormat="1" ht="28.5" customHeight="1">
      <c r="A11" s="56"/>
      <c r="B11" s="61"/>
      <c r="C11" s="62" t="s">
        <v>55</v>
      </c>
      <c r="D11" s="63"/>
      <c r="E11" s="63"/>
      <c r="F11" s="63"/>
      <c r="G11" s="63"/>
      <c r="H11" s="63"/>
      <c r="I11" s="63"/>
      <c r="J11" s="63"/>
      <c r="K11" s="64"/>
      <c r="L11" s="72">
        <f>SUM(L9:L10)</f>
        <v>0</v>
      </c>
      <c r="M11" s="71">
        <f>SUM(M9:M10)</f>
        <v>0</v>
      </c>
      <c r="N11" s="75"/>
    </row>
    <row r="12" spans="1:14" s="30" customFormat="1" ht="51.75" customHeight="1">
      <c r="A12" s="56">
        <v>37</v>
      </c>
      <c r="B12" s="59" t="s">
        <v>58</v>
      </c>
      <c r="C12" s="46" t="s">
        <v>62</v>
      </c>
      <c r="D12" s="47" t="s">
        <v>59</v>
      </c>
      <c r="E12" s="47" t="s">
        <v>46</v>
      </c>
      <c r="F12" s="57" t="s">
        <v>47</v>
      </c>
      <c r="G12" s="48" t="s">
        <v>60</v>
      </c>
      <c r="H12" s="48" t="s">
        <v>41</v>
      </c>
      <c r="I12" s="58"/>
      <c r="J12" s="47">
        <v>686.66</v>
      </c>
      <c r="K12" s="70">
        <v>1018.3</v>
      </c>
      <c r="L12" s="72">
        <f>I12*K12</f>
        <v>0</v>
      </c>
      <c r="M12" s="71">
        <f>I12*J12</f>
        <v>0</v>
      </c>
      <c r="N12" s="73">
        <v>5</v>
      </c>
    </row>
    <row r="13" spans="1:14" s="30" customFormat="1" ht="52.5" customHeight="1">
      <c r="A13" s="56"/>
      <c r="B13" s="60"/>
      <c r="C13" s="46" t="s">
        <v>63</v>
      </c>
      <c r="D13" s="47" t="s">
        <v>59</v>
      </c>
      <c r="E13" s="47" t="s">
        <v>46</v>
      </c>
      <c r="F13" s="57"/>
      <c r="G13" s="48" t="s">
        <v>49</v>
      </c>
      <c r="H13" s="48" t="s">
        <v>41</v>
      </c>
      <c r="I13" s="58"/>
      <c r="J13" s="40">
        <v>1029.36</v>
      </c>
      <c r="K13" s="70">
        <v>2032.39</v>
      </c>
      <c r="L13" s="72">
        <f>I13*K13</f>
        <v>0</v>
      </c>
      <c r="M13" s="71">
        <f>I13*J13</f>
        <v>0</v>
      </c>
      <c r="N13" s="74"/>
    </row>
    <row r="14" spans="1:14" s="30" customFormat="1" ht="26.25" customHeight="1">
      <c r="A14" s="56"/>
      <c r="B14" s="61"/>
      <c r="C14" s="67" t="s">
        <v>61</v>
      </c>
      <c r="D14" s="68"/>
      <c r="E14" s="68"/>
      <c r="F14" s="68"/>
      <c r="G14" s="68"/>
      <c r="H14" s="68"/>
      <c r="I14" s="68"/>
      <c r="J14" s="68"/>
      <c r="K14" s="69"/>
      <c r="L14" s="65">
        <f>SUM(L12:L13)</f>
        <v>0</v>
      </c>
      <c r="M14" s="66">
        <f>SUM(M12:M13)</f>
        <v>0</v>
      </c>
      <c r="N14" s="75"/>
    </row>
    <row r="15" spans="1:14" ht="18" customHeight="1">
      <c r="A15" s="51" t="s">
        <v>35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39">
        <f>L6+L7+L9+L10+L12+L13</f>
        <v>0</v>
      </c>
      <c r="M15" s="42">
        <f>M6+M7+M9+M10+M12+M13</f>
        <v>0</v>
      </c>
      <c r="N15" s="49">
        <f>AVERAGE(N6:N14)</f>
        <v>5</v>
      </c>
    </row>
    <row r="16" spans="1:14" ht="18" customHeight="1">
      <c r="A16" s="50" t="s">
        <v>37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31">
        <f>L15*0.1</f>
        <v>0</v>
      </c>
      <c r="M16" s="38">
        <f>M15*0.1</f>
        <v>0</v>
      </c>
      <c r="N16" s="41"/>
    </row>
    <row r="17" spans="1:14" ht="18" customHeight="1">
      <c r="A17" s="50" t="s">
        <v>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31">
        <f>L15+L16</f>
        <v>0</v>
      </c>
      <c r="M17" s="38">
        <f>SUM(M15:M16)</f>
        <v>0</v>
      </c>
      <c r="N17" s="41"/>
    </row>
    <row r="18" ht="12.75" hidden="1">
      <c r="M18" s="26">
        <v>0.1</v>
      </c>
    </row>
  </sheetData>
  <sheetProtection/>
  <mergeCells count="20">
    <mergeCell ref="A12:A14"/>
    <mergeCell ref="F12:F13"/>
    <mergeCell ref="B12:B14"/>
    <mergeCell ref="C14:K14"/>
    <mergeCell ref="N6:N8"/>
    <mergeCell ref="N9:N11"/>
    <mergeCell ref="N12:N14"/>
    <mergeCell ref="A9:A11"/>
    <mergeCell ref="F9:F10"/>
    <mergeCell ref="B9:B11"/>
    <mergeCell ref="C8:K8"/>
    <mergeCell ref="C11:K11"/>
    <mergeCell ref="A17:K17"/>
    <mergeCell ref="A16:K16"/>
    <mergeCell ref="A15:K15"/>
    <mergeCell ref="A2:M2"/>
    <mergeCell ref="A3:M3"/>
    <mergeCell ref="A6:A8"/>
    <mergeCell ref="F6:F7"/>
    <mergeCell ref="B6:B8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43</v>
      </c>
    </row>
    <row r="4" ht="15" thickBot="1"/>
    <row r="5" spans="2:7" ht="24.75" thickBot="1">
      <c r="B5" s="3" t="s">
        <v>14</v>
      </c>
      <c r="C5" s="4" t="s">
        <v>40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'Amicus SRB- specifikacija'!L15</f>
        <v>0</v>
      </c>
      <c r="F6" s="14">
        <f>'Amicus SRB- specifikacija'!M15</f>
        <v>0</v>
      </c>
      <c r="G6" s="15">
        <f>'Amicus SRB- specifikacija'!M17</f>
        <v>0</v>
      </c>
    </row>
    <row r="7" spans="2:7" ht="36.75" customHeight="1" thickBot="1">
      <c r="B7" s="3" t="s">
        <v>15</v>
      </c>
      <c r="C7" s="23" t="s">
        <v>30</v>
      </c>
      <c r="E7" s="53" t="s">
        <v>13</v>
      </c>
      <c r="F7" s="54"/>
      <c r="G7" s="55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'Amicus SRB- specifikacija'!N15</f>
        <v>5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39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2020-10-09T10:20:45Z</dcterms:modified>
  <cp:category/>
  <cp:version/>
  <cp:contentType/>
  <cp:contentStatus/>
</cp:coreProperties>
</file>