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m-Stig d.o.o. - specifikacija" sheetId="1" r:id="rId1"/>
    <sheet name="Rem-Stig d.o.o. - Obrazac KVI" sheetId="2" r:id="rId2"/>
  </sheets>
  <definedNames>
    <definedName name="_xlnm.Print_Area" localSheetId="1">'Rem-Stig d.o.o. - Obrazac KVI'!$A$1:$H$22</definedName>
    <definedName name="_xlnm.Print_Area" localSheetId="0">'Rem-Stig d.o.o. - specifikacija'!$B$1:$N$5</definedName>
  </definedNames>
  <calcPr fullCalcOnLoad="1"/>
</workbook>
</file>

<file path=xl/sharedStrings.xml><?xml version="1.0" encoding="utf-8"?>
<sst xmlns="http://schemas.openxmlformats.org/spreadsheetml/2006/main" count="191" uniqueCount="133">
  <si>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</si>
  <si>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</si>
  <si>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</si>
  <si>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</si>
  <si>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</si>
  <si>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</si>
  <si>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</si>
  <si>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</si>
  <si>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</si>
  <si>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</si>
  <si>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</si>
  <si>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</si>
  <si>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</si>
  <si>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</si>
  <si>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</si>
  <si>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</si>
  <si>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</si>
  <si>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</si>
  <si>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</si>
  <si>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</si>
  <si>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</si>
  <si>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</si>
  <si>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</si>
  <si>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</si>
  <si>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</si>
  <si>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</si>
  <si>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</si>
  <si>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</si>
  <si>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</si>
  <si>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</si>
  <si>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</si>
  <si>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</si>
  <si>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</si>
  <si>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</si>
  <si>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</si>
  <si>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</si>
  <si>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</si>
  <si>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</si>
  <si>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</si>
  <si>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Број понуда по партији</t>
  </si>
  <si>
    <t>Назив добављача: Zajednička ponuda Remed d.o.o. i Stiga d.o.o.</t>
  </si>
  <si>
    <t>Zajednička ponuda Remed d.o.o. i Stiga d.o.o.</t>
  </si>
  <si>
    <t>Број партије</t>
  </si>
  <si>
    <t>Назив партије</t>
  </si>
  <si>
    <t>Стопа ПДВ-а</t>
  </si>
  <si>
    <t>Партија 48</t>
  </si>
  <si>
    <t>Reagensi i potrošni materijal za imunohemijske analizatore model VICTOR 2</t>
  </si>
  <si>
    <t>DELFIA neo TSH KIT (10 PLATES)</t>
  </si>
  <si>
    <t>Wallac Oy</t>
  </si>
  <si>
    <t>DELFIA Neonatal hTSH kit</t>
  </si>
  <si>
    <t>DELFIA hAFP/ free hCG beta KIT</t>
  </si>
  <si>
    <t>DELFIA hAFP/ free hCGb Dual KIT</t>
  </si>
  <si>
    <t>DELFIA uE3 KIT</t>
  </si>
  <si>
    <t>DELFIA Unconjugated Estriol (uE3) kit</t>
  </si>
  <si>
    <t>Neonatal sample collection card</t>
  </si>
  <si>
    <t>LKB Vetriebs GmbH</t>
  </si>
  <si>
    <t>Neonatal Sample Collection Card</t>
  </si>
  <si>
    <t>Укупно за партију 48:</t>
  </si>
  <si>
    <t>Партија 49</t>
  </si>
  <si>
    <t>Reagensi i potrošni materijal za imunohemijske analizatore model PHADIA</t>
  </si>
  <si>
    <t>i1 - apis melifera ( pčela )  cup - FEIA</t>
  </si>
  <si>
    <t>PHADIA AB</t>
  </si>
  <si>
    <t>Honey bee i1</t>
  </si>
  <si>
    <t>i3 - Vespula spp. ( osa )  cup - FEIA</t>
  </si>
  <si>
    <t>i75 - Vespa crabro  ( stršjen )  cup - FEIA</t>
  </si>
  <si>
    <t>Tryptase test cup - FEIA</t>
  </si>
  <si>
    <t>Tryptase</t>
  </si>
  <si>
    <t>i 208 fosfolipaza A2 rekomadbinantni pčela cup</t>
  </si>
  <si>
    <t>Honey bee i208</t>
  </si>
  <si>
    <t>i 209  Ves v 5 rekomadbinantni osa cup</t>
  </si>
  <si>
    <t>o214  MUF 3 CCD cup</t>
  </si>
  <si>
    <t>Bromelain o214</t>
  </si>
  <si>
    <t>specific anti IgE ImmunoCAP</t>
  </si>
  <si>
    <t xml:space="preserve">specific anti-IgE </t>
  </si>
  <si>
    <t>specific IgE conjugat, curve control / 96 - 2 para CC /</t>
  </si>
  <si>
    <t>Specific IgE 0-100</t>
  </si>
  <si>
    <t>Development solution kit 6 x 100</t>
  </si>
  <si>
    <t>Wash solution 6x1</t>
  </si>
  <si>
    <t>Tryptase conjugat + Curve Control 48/4CC</t>
  </si>
  <si>
    <t>specific IgE calibrator - 1 curve</t>
  </si>
  <si>
    <t>Tryptase calibrator - 1 curve</t>
  </si>
  <si>
    <t>ImunoCap Alergen C1 Penicilloy G</t>
  </si>
  <si>
    <t>ImunoCap Alergen C2 Penicilloy V</t>
  </si>
  <si>
    <t>C2 Penicilloy V</t>
  </si>
  <si>
    <t>ImunoCap Alergen C6 Amoxicilloy</t>
  </si>
  <si>
    <t>C6 Amoxicilloyl</t>
  </si>
  <si>
    <t>ImunoCap Alergen F2 Mleko</t>
  </si>
  <si>
    <t>Milk f2</t>
  </si>
  <si>
    <t>ImunoCap Alergen F245 Jaje</t>
  </si>
  <si>
    <t>Egg f245</t>
  </si>
  <si>
    <t>ImunoCap Alergen F4 Brašno</t>
  </si>
  <si>
    <t>Wheat f4</t>
  </si>
  <si>
    <t>Maintenance solution kit 10 procedura</t>
  </si>
  <si>
    <t xml:space="preserve">Maintenance solution kit </t>
  </si>
  <si>
    <t>Укупно за партију 49:</t>
  </si>
  <si>
    <t>Шифра предметног добра</t>
  </si>
  <si>
    <t>Укупна процењена вредност без ПДВ-а</t>
  </si>
  <si>
    <t>Common wasp yellow jacket i3</t>
  </si>
  <si>
    <t>European hornet i75</t>
  </si>
  <si>
    <t>Tryptase Anti Tryptase</t>
  </si>
  <si>
    <t>Common wasp i209</t>
  </si>
  <si>
    <t>Development Solution</t>
  </si>
  <si>
    <t>Washing Solution</t>
  </si>
  <si>
    <t>Specific IgE Calibrators</t>
  </si>
  <si>
    <t>Tryptase Calibrators</t>
  </si>
  <si>
    <t>C1 Penicilloyl G</t>
  </si>
  <si>
    <t>УКУПНА ВРЕДНОСТ БЕЗ ПДВ-а</t>
  </si>
  <si>
    <t>УКУПНА ВРЕДНОСТ СА ПДВ-ом</t>
  </si>
  <si>
    <t>RGN200699</t>
  </si>
  <si>
    <t>RGN200700</t>
  </si>
  <si>
    <t>RGN200701</t>
  </si>
  <si>
    <t>RGN200702</t>
  </si>
  <si>
    <t>RGN200703</t>
  </si>
  <si>
    <t>RGN200704</t>
  </si>
  <si>
    <t>RGN200705</t>
  </si>
  <si>
    <t>RGN200706</t>
  </si>
  <si>
    <t>RGN200707</t>
  </si>
  <si>
    <t>RGN200708</t>
  </si>
  <si>
    <t>RGN200709</t>
  </si>
  <si>
    <t>RGN200710</t>
  </si>
  <si>
    <t>RGN200711</t>
  </si>
  <si>
    <t>RGN200712</t>
  </si>
  <si>
    <t>RGN200713</t>
  </si>
  <si>
    <t>RGN200714</t>
  </si>
  <si>
    <t>RGN200715</t>
  </si>
  <si>
    <t>RGN200716</t>
  </si>
  <si>
    <t>RGN200717</t>
  </si>
  <si>
    <t>RGN200718</t>
  </si>
  <si>
    <t>RGN200719</t>
  </si>
  <si>
    <t>RGN200720</t>
  </si>
  <si>
    <t>RGN200721</t>
  </si>
  <si>
    <t>RGN200722</t>
  </si>
  <si>
    <t>RGN200723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</si>
</sst>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" fontId="61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56" borderId="19" xfId="0" applyFont="1" applyFill="1" applyBorder="1" applyAlignment="1">
      <alignment horizontal="center" vertical="center"/>
    </xf>
    <xf numFmtId="4" fontId="62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vertical="center" wrapText="1"/>
    </xf>
    <xf numFmtId="0" fontId="6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56" borderId="19" xfId="0" applyFont="1" applyFill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/>
    </xf>
    <xf numFmtId="0" fontId="63" fillId="57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" fontId="61" fillId="0" borderId="19" xfId="0" applyNumberFormat="1" applyFont="1" applyBorder="1" applyAlignment="1">
      <alignment vertical="center" wrapText="1"/>
    </xf>
    <xf numFmtId="1" fontId="61" fillId="0" borderId="19" xfId="0" applyNumberFormat="1" applyFont="1" applyBorder="1" applyAlignment="1">
      <alignment horizontal="center" vertical="center"/>
    </xf>
    <xf numFmtId="1" fontId="63" fillId="56" borderId="19" xfId="0" applyNumberFormat="1" applyFont="1" applyFill="1" applyBorder="1" applyAlignment="1">
      <alignment horizontal="center" vertical="center" wrapText="1"/>
    </xf>
    <xf numFmtId="9" fontId="24" fillId="0" borderId="0" xfId="0" applyNumberFormat="1" applyFont="1" applyAlignment="1">
      <alignment horizontal="center" vertical="center"/>
    </xf>
    <xf numFmtId="9" fontId="24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9" fontId="25" fillId="56" borderId="0" xfId="0" applyNumberFormat="1" applyFont="1" applyFill="1" applyAlignment="1">
      <alignment horizontal="center" vertical="center"/>
    </xf>
    <xf numFmtId="4" fontId="25" fillId="56" borderId="0" xfId="0" applyNumberFormat="1" applyFont="1" applyFill="1" applyAlignment="1">
      <alignment horizontal="center" vertical="center"/>
    </xf>
    <xf numFmtId="9" fontId="24" fillId="56" borderId="0" xfId="0" applyNumberFormat="1" applyFont="1" applyFill="1" applyAlignment="1">
      <alignment horizontal="center" vertical="center"/>
    </xf>
    <xf numFmtId="4" fontId="24" fillId="56" borderId="0" xfId="0" applyNumberFormat="1" applyFont="1" applyFill="1" applyAlignment="1">
      <alignment horizontal="center" vertical="center"/>
    </xf>
    <xf numFmtId="4" fontId="61" fillId="56" borderId="25" xfId="0" applyNumberFormat="1" applyFont="1" applyFill="1" applyBorder="1" applyAlignment="1">
      <alignment horizontal="center" vertical="center"/>
    </xf>
    <xf numFmtId="4" fontId="61" fillId="56" borderId="26" xfId="0" applyNumberFormat="1" applyFont="1" applyFill="1" applyBorder="1" applyAlignment="1">
      <alignment horizontal="center" vertical="center"/>
    </xf>
    <xf numFmtId="4" fontId="61" fillId="56" borderId="27" xfId="0" applyNumberFormat="1" applyFont="1" applyFill="1" applyBorder="1" applyAlignment="1">
      <alignment horizontal="center" vertical="center"/>
    </xf>
    <xf numFmtId="1" fontId="61" fillId="56" borderId="25" xfId="0" applyNumberFormat="1" applyFont="1" applyFill="1" applyBorder="1" applyAlignment="1">
      <alignment horizontal="center" vertical="center"/>
    </xf>
    <xf numFmtId="1" fontId="61" fillId="56" borderId="26" xfId="0" applyNumberFormat="1" applyFont="1" applyFill="1" applyBorder="1" applyAlignment="1">
      <alignment horizontal="center" vertical="center"/>
    </xf>
    <xf numFmtId="1" fontId="61" fillId="56" borderId="27" xfId="0" applyNumberFormat="1" applyFont="1" applyFill="1" applyBorder="1" applyAlignment="1">
      <alignment horizontal="center" vertical="center"/>
    </xf>
    <xf numFmtId="0" fontId="62" fillId="0" borderId="28" xfId="0" applyFont="1" applyBorder="1" applyAlignment="1">
      <alignment horizontal="right" vertical="center"/>
    </xf>
    <xf numFmtId="0" fontId="62" fillId="0" borderId="29" xfId="0" applyFont="1" applyBorder="1" applyAlignment="1">
      <alignment horizontal="right" vertical="center"/>
    </xf>
    <xf numFmtId="0" fontId="62" fillId="0" borderId="30" xfId="0" applyFont="1" applyBorder="1" applyAlignment="1">
      <alignment horizontal="right" vertical="center"/>
    </xf>
    <xf numFmtId="0" fontId="63" fillId="57" borderId="28" xfId="0" applyFont="1" applyFill="1" applyBorder="1" applyAlignment="1">
      <alignment horizontal="right" vertical="center" wrapText="1"/>
    </xf>
    <xf numFmtId="0" fontId="63" fillId="57" borderId="29" xfId="0" applyFont="1" applyFill="1" applyBorder="1" applyAlignment="1">
      <alignment horizontal="right" vertical="center" wrapText="1"/>
    </xf>
    <xf numFmtId="0" fontId="63" fillId="57" borderId="30" xfId="0" applyFont="1" applyFill="1" applyBorder="1" applyAlignment="1">
      <alignment horizontal="right" vertical="center" wrapText="1"/>
    </xf>
    <xf numFmtId="0" fontId="61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  <xf numFmtId="4" fontId="56" fillId="55" borderId="32" xfId="95" applyNumberFormat="1" applyFont="1" applyFill="1" applyBorder="1" applyAlignment="1">
      <alignment horizontal="center" vertical="center" wrapText="1"/>
      <protection/>
    </xf>
    <xf numFmtId="0" fontId="63" fillId="0" borderId="27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1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3" width="8.57421875" style="0" customWidth="1"/>
    <col min="4" max="4" width="22.7109375" style="0" customWidth="1"/>
    <col min="5" max="5" width="16.7109375" style="0" customWidth="1"/>
    <col min="6" max="6" width="14.28125" style="0" customWidth="1"/>
    <col min="7" max="7" width="14.140625" style="0" customWidth="1"/>
    <col min="8" max="8" width="14.7109375" style="0" customWidth="1"/>
    <col min="9" max="9" width="14.140625" style="0" customWidth="1"/>
    <col min="10" max="10" width="13.8515625" style="0" bestFit="1" customWidth="1"/>
    <col min="11" max="11" width="11.421875" style="0" customWidth="1"/>
    <col min="12" max="12" width="15.57421875" style="0" hidden="1" customWidth="1"/>
    <col min="13" max="13" width="15.8515625" style="0" customWidth="1"/>
    <col min="14" max="14" width="14.421875" style="33" hidden="1" customWidth="1"/>
    <col min="15" max="15" width="15.7109375" style="37" hidden="1" customWidth="1"/>
    <col min="16" max="16" width="14.8515625" style="39" hidden="1" customWidth="1"/>
    <col min="17" max="17" width="9.140625" style="0" customWidth="1"/>
  </cols>
  <sheetData>
    <row r="2" spans="2:14" ht="12.75">
      <c r="B2" s="60" t="s">
        <v>22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2:10" ht="12.75">
      <c r="B4" s="61" t="s">
        <v>40</v>
      </c>
      <c r="C4" s="61"/>
      <c r="D4" s="61"/>
      <c r="E4" s="61"/>
      <c r="F4" s="61"/>
      <c r="G4" s="61"/>
      <c r="H4" s="61"/>
      <c r="I4" s="61"/>
      <c r="J4" s="61"/>
    </row>
    <row r="7" spans="2:16" s="32" customFormat="1" ht="24">
      <c r="B7" s="26" t="s">
        <v>42</v>
      </c>
      <c r="C7" s="25" t="s">
        <v>43</v>
      </c>
      <c r="D7" s="25"/>
      <c r="E7" s="25"/>
      <c r="F7" s="25"/>
      <c r="G7" s="25"/>
      <c r="H7" s="25"/>
      <c r="I7" s="25"/>
      <c r="J7" s="25"/>
      <c r="K7" s="27"/>
      <c r="L7" s="27"/>
      <c r="M7" s="31"/>
      <c r="N7" s="34"/>
      <c r="O7" s="38"/>
      <c r="P7" s="40"/>
    </row>
    <row r="8" spans="2:14" ht="12.75">
      <c r="B8" s="58" t="s">
        <v>45</v>
      </c>
      <c r="C8" s="59" t="s">
        <v>46</v>
      </c>
      <c r="D8" s="59"/>
      <c r="E8" s="59"/>
      <c r="F8" s="59"/>
      <c r="G8" s="59"/>
      <c r="H8" s="59"/>
      <c r="I8" s="59"/>
      <c r="J8" s="59"/>
      <c r="K8" s="22"/>
      <c r="L8" s="22"/>
      <c r="M8" s="22"/>
      <c r="N8" s="35"/>
    </row>
    <row r="9" spans="2:16" ht="48">
      <c r="B9" s="58"/>
      <c r="C9" s="26" t="s">
        <v>31</v>
      </c>
      <c r="D9" s="26" t="s">
        <v>32</v>
      </c>
      <c r="E9" s="26" t="s">
        <v>95</v>
      </c>
      <c r="F9" s="29" t="s">
        <v>33</v>
      </c>
      <c r="G9" s="30" t="s">
        <v>34</v>
      </c>
      <c r="H9" s="26" t="s">
        <v>1</v>
      </c>
      <c r="I9" s="26" t="s">
        <v>35</v>
      </c>
      <c r="J9" s="26" t="s">
        <v>26</v>
      </c>
      <c r="K9" s="30" t="s">
        <v>27</v>
      </c>
      <c r="L9" s="28" t="s">
        <v>96</v>
      </c>
      <c r="M9" s="30" t="s">
        <v>36</v>
      </c>
      <c r="N9" s="36" t="s">
        <v>39</v>
      </c>
      <c r="O9" s="42" t="s">
        <v>44</v>
      </c>
      <c r="P9" s="43" t="s">
        <v>37</v>
      </c>
    </row>
    <row r="10" spans="2:16" ht="36">
      <c r="B10" s="58"/>
      <c r="C10" s="22">
        <v>1</v>
      </c>
      <c r="D10" s="27" t="s">
        <v>47</v>
      </c>
      <c r="E10" s="65" t="s">
        <v>108</v>
      </c>
      <c r="F10" s="27" t="s">
        <v>48</v>
      </c>
      <c r="G10" s="27" t="s">
        <v>49</v>
      </c>
      <c r="H10" s="22" t="s">
        <v>38</v>
      </c>
      <c r="I10" s="27">
        <v>960</v>
      </c>
      <c r="J10" s="22"/>
      <c r="K10" s="21">
        <v>151576</v>
      </c>
      <c r="L10" s="46">
        <v>25200540</v>
      </c>
      <c r="M10" s="21">
        <f>J10*K10</f>
        <v>0</v>
      </c>
      <c r="N10" s="49">
        <v>1</v>
      </c>
      <c r="O10" s="44">
        <v>0.2</v>
      </c>
      <c r="P10" s="45">
        <f>M10*O10</f>
        <v>0</v>
      </c>
    </row>
    <row r="11" spans="2:16" ht="36">
      <c r="B11" s="58"/>
      <c r="C11" s="22">
        <v>2</v>
      </c>
      <c r="D11" s="27" t="s">
        <v>50</v>
      </c>
      <c r="E11" s="65" t="s">
        <v>109</v>
      </c>
      <c r="F11" s="27" t="s">
        <v>48</v>
      </c>
      <c r="G11" s="27" t="s">
        <v>51</v>
      </c>
      <c r="H11" s="22" t="s">
        <v>38</v>
      </c>
      <c r="I11" s="27">
        <v>96</v>
      </c>
      <c r="J11" s="22"/>
      <c r="K11" s="21">
        <v>72182</v>
      </c>
      <c r="L11" s="47"/>
      <c r="M11" s="21">
        <f>J11*K11</f>
        <v>0</v>
      </c>
      <c r="N11" s="50"/>
      <c r="O11" s="44">
        <v>0.2</v>
      </c>
      <c r="P11" s="45">
        <f aca="true" t="shared" si="0" ref="P11:P37">M11*O11</f>
        <v>0</v>
      </c>
    </row>
    <row r="12" spans="2:16" ht="36">
      <c r="B12" s="58"/>
      <c r="C12" s="22">
        <v>3</v>
      </c>
      <c r="D12" s="27" t="s">
        <v>52</v>
      </c>
      <c r="E12" s="65" t="s">
        <v>110</v>
      </c>
      <c r="F12" s="27" t="s">
        <v>48</v>
      </c>
      <c r="G12" s="27" t="s">
        <v>53</v>
      </c>
      <c r="H12" s="22" t="s">
        <v>38</v>
      </c>
      <c r="I12" s="27">
        <v>96</v>
      </c>
      <c r="J12" s="22"/>
      <c r="K12" s="21">
        <v>36720</v>
      </c>
      <c r="L12" s="47"/>
      <c r="M12" s="21">
        <f>J12*K12</f>
        <v>0</v>
      </c>
      <c r="N12" s="50"/>
      <c r="O12" s="44">
        <v>0.2</v>
      </c>
      <c r="P12" s="45">
        <f t="shared" si="0"/>
        <v>0</v>
      </c>
    </row>
    <row r="13" spans="2:16" ht="36">
      <c r="B13" s="58"/>
      <c r="C13" s="22">
        <v>4</v>
      </c>
      <c r="D13" s="27" t="s">
        <v>54</v>
      </c>
      <c r="E13" s="65" t="s">
        <v>111</v>
      </c>
      <c r="F13" s="27" t="s">
        <v>55</v>
      </c>
      <c r="G13" s="27" t="s">
        <v>56</v>
      </c>
      <c r="H13" s="22" t="s">
        <v>38</v>
      </c>
      <c r="I13" s="27">
        <v>1000</v>
      </c>
      <c r="J13" s="22"/>
      <c r="K13" s="21">
        <v>46750</v>
      </c>
      <c r="L13" s="48"/>
      <c r="M13" s="21">
        <f>J13*K13</f>
        <v>0</v>
      </c>
      <c r="N13" s="50"/>
      <c r="O13" s="44">
        <v>0.2</v>
      </c>
      <c r="P13" s="45">
        <f t="shared" si="0"/>
        <v>0</v>
      </c>
    </row>
    <row r="14" spans="2:16" ht="24.75" customHeight="1">
      <c r="B14" s="58"/>
      <c r="C14" s="52" t="s">
        <v>57</v>
      </c>
      <c r="D14" s="53"/>
      <c r="E14" s="53"/>
      <c r="F14" s="53"/>
      <c r="G14" s="53"/>
      <c r="H14" s="53"/>
      <c r="I14" s="53"/>
      <c r="J14" s="53"/>
      <c r="K14" s="54"/>
      <c r="L14" s="22"/>
      <c r="M14" s="24">
        <f>SUM(M10:M13)</f>
        <v>0</v>
      </c>
      <c r="N14" s="51"/>
      <c r="O14" s="44"/>
      <c r="P14" s="43">
        <f>SUM(P10:P13)</f>
        <v>0</v>
      </c>
    </row>
    <row r="15" spans="2:16" ht="24.75" customHeight="1">
      <c r="B15" s="58" t="s">
        <v>58</v>
      </c>
      <c r="C15" s="59" t="s">
        <v>59</v>
      </c>
      <c r="D15" s="59"/>
      <c r="E15" s="59"/>
      <c r="F15" s="59"/>
      <c r="G15" s="59"/>
      <c r="H15" s="59"/>
      <c r="I15" s="59"/>
      <c r="J15" s="59"/>
      <c r="K15" s="22"/>
      <c r="L15" s="22"/>
      <c r="M15" s="22"/>
      <c r="N15" s="35"/>
      <c r="O15" s="44"/>
      <c r="P15" s="45"/>
    </row>
    <row r="16" spans="2:16" ht="48">
      <c r="B16" s="58"/>
      <c r="C16" s="26" t="s">
        <v>31</v>
      </c>
      <c r="D16" s="26" t="s">
        <v>32</v>
      </c>
      <c r="E16" s="26" t="s">
        <v>95</v>
      </c>
      <c r="F16" s="29" t="s">
        <v>33</v>
      </c>
      <c r="G16" s="30" t="s">
        <v>34</v>
      </c>
      <c r="H16" s="26" t="s">
        <v>1</v>
      </c>
      <c r="I16" s="26" t="s">
        <v>35</v>
      </c>
      <c r="J16" s="26" t="s">
        <v>26</v>
      </c>
      <c r="K16" s="30" t="s">
        <v>27</v>
      </c>
      <c r="L16" s="28" t="s">
        <v>96</v>
      </c>
      <c r="M16" s="30" t="s">
        <v>36</v>
      </c>
      <c r="N16" s="36" t="s">
        <v>39</v>
      </c>
      <c r="O16" s="44"/>
      <c r="P16" s="45"/>
    </row>
    <row r="17" spans="2:16" ht="24">
      <c r="B17" s="58"/>
      <c r="C17" s="22">
        <v>1</v>
      </c>
      <c r="D17" s="27" t="s">
        <v>60</v>
      </c>
      <c r="E17" s="65" t="s">
        <v>112</v>
      </c>
      <c r="F17" s="27" t="s">
        <v>61</v>
      </c>
      <c r="G17" s="27" t="s">
        <v>62</v>
      </c>
      <c r="H17" s="22" t="s">
        <v>38</v>
      </c>
      <c r="I17" s="27">
        <v>16</v>
      </c>
      <c r="J17" s="22"/>
      <c r="K17" s="21">
        <v>18320</v>
      </c>
      <c r="L17" s="46">
        <v>835560.94</v>
      </c>
      <c r="M17" s="21">
        <f>J17*K17</f>
        <v>0</v>
      </c>
      <c r="N17" s="49">
        <v>1</v>
      </c>
      <c r="O17" s="44">
        <v>0.2</v>
      </c>
      <c r="P17" s="45">
        <f t="shared" si="0"/>
        <v>0</v>
      </c>
    </row>
    <row r="18" spans="2:16" ht="24">
      <c r="B18" s="58"/>
      <c r="C18" s="22">
        <v>2</v>
      </c>
      <c r="D18" s="27" t="s">
        <v>63</v>
      </c>
      <c r="E18" s="65" t="s">
        <v>113</v>
      </c>
      <c r="F18" s="27" t="s">
        <v>61</v>
      </c>
      <c r="G18" s="27" t="s">
        <v>97</v>
      </c>
      <c r="H18" s="22" t="s">
        <v>38</v>
      </c>
      <c r="I18" s="27">
        <v>16</v>
      </c>
      <c r="J18" s="22"/>
      <c r="K18" s="21">
        <v>18528</v>
      </c>
      <c r="L18" s="47"/>
      <c r="M18" s="21">
        <f aca="true" t="shared" si="1" ref="M18:M37">J18*K18</f>
        <v>0</v>
      </c>
      <c r="N18" s="50"/>
      <c r="O18" s="44">
        <v>0.2</v>
      </c>
      <c r="P18" s="45">
        <f t="shared" si="0"/>
        <v>0</v>
      </c>
    </row>
    <row r="19" spans="2:16" ht="24">
      <c r="B19" s="58"/>
      <c r="C19" s="22">
        <v>3</v>
      </c>
      <c r="D19" s="27" t="s">
        <v>64</v>
      </c>
      <c r="E19" s="65" t="s">
        <v>114</v>
      </c>
      <c r="F19" s="27" t="s">
        <v>61</v>
      </c>
      <c r="G19" s="27" t="s">
        <v>98</v>
      </c>
      <c r="H19" s="22" t="s">
        <v>38</v>
      </c>
      <c r="I19" s="27">
        <v>10</v>
      </c>
      <c r="J19" s="22"/>
      <c r="K19" s="21">
        <v>13680</v>
      </c>
      <c r="L19" s="47"/>
      <c r="M19" s="21">
        <f t="shared" si="1"/>
        <v>0</v>
      </c>
      <c r="N19" s="50"/>
      <c r="O19" s="44">
        <v>0.2</v>
      </c>
      <c r="P19" s="45">
        <f t="shared" si="0"/>
        <v>0</v>
      </c>
    </row>
    <row r="20" spans="2:16" ht="24">
      <c r="B20" s="58"/>
      <c r="C20" s="22">
        <v>4</v>
      </c>
      <c r="D20" s="27" t="s">
        <v>65</v>
      </c>
      <c r="E20" s="65" t="s">
        <v>115</v>
      </c>
      <c r="F20" s="27" t="s">
        <v>61</v>
      </c>
      <c r="G20" s="27" t="s">
        <v>99</v>
      </c>
      <c r="H20" s="22" t="s">
        <v>38</v>
      </c>
      <c r="I20" s="27">
        <v>16</v>
      </c>
      <c r="J20" s="22"/>
      <c r="K20" s="21">
        <v>4640</v>
      </c>
      <c r="L20" s="47"/>
      <c r="M20" s="21">
        <f t="shared" si="1"/>
        <v>0</v>
      </c>
      <c r="N20" s="50"/>
      <c r="O20" s="44">
        <v>0.2</v>
      </c>
      <c r="P20" s="45">
        <f t="shared" si="0"/>
        <v>0</v>
      </c>
    </row>
    <row r="21" spans="2:16" ht="36">
      <c r="B21" s="58"/>
      <c r="C21" s="22">
        <v>5</v>
      </c>
      <c r="D21" s="27" t="s">
        <v>67</v>
      </c>
      <c r="E21" s="65" t="s">
        <v>116</v>
      </c>
      <c r="F21" s="27" t="s">
        <v>61</v>
      </c>
      <c r="G21" s="27" t="s">
        <v>68</v>
      </c>
      <c r="H21" s="22" t="s">
        <v>38</v>
      </c>
      <c r="I21" s="27">
        <v>10</v>
      </c>
      <c r="J21" s="22"/>
      <c r="K21" s="21">
        <v>17940</v>
      </c>
      <c r="L21" s="47"/>
      <c r="M21" s="21">
        <f t="shared" si="1"/>
        <v>0</v>
      </c>
      <c r="N21" s="50"/>
      <c r="O21" s="44">
        <v>0.2</v>
      </c>
      <c r="P21" s="45">
        <f t="shared" si="0"/>
        <v>0</v>
      </c>
    </row>
    <row r="22" spans="2:16" ht="24">
      <c r="B22" s="58"/>
      <c r="C22" s="22">
        <v>6</v>
      </c>
      <c r="D22" s="27" t="s">
        <v>69</v>
      </c>
      <c r="E22" s="65" t="s">
        <v>117</v>
      </c>
      <c r="F22" s="27" t="s">
        <v>61</v>
      </c>
      <c r="G22" s="27" t="s">
        <v>100</v>
      </c>
      <c r="H22" s="22" t="s">
        <v>38</v>
      </c>
      <c r="I22" s="27">
        <v>10</v>
      </c>
      <c r="J22" s="22"/>
      <c r="K22" s="21">
        <v>19000</v>
      </c>
      <c r="L22" s="47"/>
      <c r="M22" s="21">
        <f t="shared" si="1"/>
        <v>0</v>
      </c>
      <c r="N22" s="50"/>
      <c r="O22" s="44">
        <v>0.2</v>
      </c>
      <c r="P22" s="45">
        <f t="shared" si="0"/>
        <v>0</v>
      </c>
    </row>
    <row r="23" spans="2:16" ht="24.75" customHeight="1">
      <c r="B23" s="58"/>
      <c r="C23" s="22">
        <v>7</v>
      </c>
      <c r="D23" s="27" t="s">
        <v>70</v>
      </c>
      <c r="E23" s="65" t="s">
        <v>118</v>
      </c>
      <c r="F23" s="27" t="s">
        <v>61</v>
      </c>
      <c r="G23" s="27" t="s">
        <v>71</v>
      </c>
      <c r="H23" s="22" t="s">
        <v>38</v>
      </c>
      <c r="I23" s="27">
        <v>10</v>
      </c>
      <c r="J23" s="22"/>
      <c r="K23" s="21">
        <v>22000</v>
      </c>
      <c r="L23" s="47"/>
      <c r="M23" s="21">
        <f t="shared" si="1"/>
        <v>0</v>
      </c>
      <c r="N23" s="50"/>
      <c r="O23" s="44">
        <v>0.2</v>
      </c>
      <c r="P23" s="45">
        <f t="shared" si="0"/>
        <v>0</v>
      </c>
    </row>
    <row r="24" spans="2:16" ht="24">
      <c r="B24" s="58"/>
      <c r="C24" s="22">
        <v>8</v>
      </c>
      <c r="D24" s="27" t="s">
        <v>72</v>
      </c>
      <c r="E24" s="65" t="s">
        <v>119</v>
      </c>
      <c r="F24" s="27" t="s">
        <v>61</v>
      </c>
      <c r="G24" s="27" t="s">
        <v>73</v>
      </c>
      <c r="H24" s="22" t="s">
        <v>38</v>
      </c>
      <c r="I24" s="27">
        <v>16</v>
      </c>
      <c r="J24" s="22"/>
      <c r="K24" s="21">
        <v>5600</v>
      </c>
      <c r="L24" s="47"/>
      <c r="M24" s="21">
        <f t="shared" si="1"/>
        <v>0</v>
      </c>
      <c r="N24" s="50"/>
      <c r="O24" s="44">
        <v>0.2</v>
      </c>
      <c r="P24" s="45">
        <f t="shared" si="0"/>
        <v>0</v>
      </c>
    </row>
    <row r="25" spans="2:16" ht="24">
      <c r="B25" s="58"/>
      <c r="C25" s="22">
        <v>9</v>
      </c>
      <c r="D25" s="27" t="s">
        <v>74</v>
      </c>
      <c r="E25" s="65" t="s">
        <v>120</v>
      </c>
      <c r="F25" s="27" t="s">
        <v>61</v>
      </c>
      <c r="G25" s="27" t="s">
        <v>75</v>
      </c>
      <c r="H25" s="22" t="s">
        <v>38</v>
      </c>
      <c r="I25" s="27">
        <v>1</v>
      </c>
      <c r="J25" s="22"/>
      <c r="K25" s="21">
        <v>28000</v>
      </c>
      <c r="L25" s="47"/>
      <c r="M25" s="21">
        <f t="shared" si="1"/>
        <v>0</v>
      </c>
      <c r="N25" s="50"/>
      <c r="O25" s="44">
        <v>0.2</v>
      </c>
      <c r="P25" s="45">
        <f t="shared" si="0"/>
        <v>0</v>
      </c>
    </row>
    <row r="26" spans="2:16" ht="24">
      <c r="B26" s="58"/>
      <c r="C26" s="22">
        <v>10</v>
      </c>
      <c r="D26" s="27" t="s">
        <v>76</v>
      </c>
      <c r="E26" s="65" t="s">
        <v>121</v>
      </c>
      <c r="F26" s="27" t="s">
        <v>61</v>
      </c>
      <c r="G26" s="27" t="s">
        <v>101</v>
      </c>
      <c r="H26" s="22" t="s">
        <v>38</v>
      </c>
      <c r="I26" s="27">
        <v>1</v>
      </c>
      <c r="J26" s="22"/>
      <c r="K26" s="21">
        <v>6190</v>
      </c>
      <c r="L26" s="47"/>
      <c r="M26" s="21">
        <f t="shared" si="1"/>
        <v>0</v>
      </c>
      <c r="N26" s="50"/>
      <c r="O26" s="44">
        <v>0.2</v>
      </c>
      <c r="P26" s="45">
        <f t="shared" si="0"/>
        <v>0</v>
      </c>
    </row>
    <row r="27" spans="2:16" ht="24">
      <c r="B27" s="58"/>
      <c r="C27" s="22">
        <v>11</v>
      </c>
      <c r="D27" s="27" t="s">
        <v>77</v>
      </c>
      <c r="E27" s="65" t="s">
        <v>122</v>
      </c>
      <c r="F27" s="27" t="s">
        <v>61</v>
      </c>
      <c r="G27" s="27" t="s">
        <v>102</v>
      </c>
      <c r="H27" s="22" t="s">
        <v>38</v>
      </c>
      <c r="I27" s="27">
        <v>1</v>
      </c>
      <c r="J27" s="22"/>
      <c r="K27" s="21">
        <v>17000</v>
      </c>
      <c r="L27" s="47"/>
      <c r="M27" s="21">
        <f t="shared" si="1"/>
        <v>0</v>
      </c>
      <c r="N27" s="50"/>
      <c r="O27" s="44">
        <v>0.2</v>
      </c>
      <c r="P27" s="45">
        <f t="shared" si="0"/>
        <v>0</v>
      </c>
    </row>
    <row r="28" spans="2:16" ht="24">
      <c r="B28" s="58"/>
      <c r="C28" s="22">
        <v>12</v>
      </c>
      <c r="D28" s="27" t="s">
        <v>78</v>
      </c>
      <c r="E28" s="65" t="s">
        <v>123</v>
      </c>
      <c r="F28" s="27" t="s">
        <v>61</v>
      </c>
      <c r="G28" s="27" t="s">
        <v>66</v>
      </c>
      <c r="H28" s="22" t="s">
        <v>38</v>
      </c>
      <c r="I28" s="27">
        <v>1</v>
      </c>
      <c r="J28" s="22"/>
      <c r="K28" s="21">
        <v>29900</v>
      </c>
      <c r="L28" s="47"/>
      <c r="M28" s="21">
        <f t="shared" si="1"/>
        <v>0</v>
      </c>
      <c r="N28" s="50"/>
      <c r="O28" s="44">
        <v>0.2</v>
      </c>
      <c r="P28" s="45">
        <f t="shared" si="0"/>
        <v>0</v>
      </c>
    </row>
    <row r="29" spans="2:16" ht="24">
      <c r="B29" s="58"/>
      <c r="C29" s="22">
        <v>13</v>
      </c>
      <c r="D29" s="27" t="s">
        <v>79</v>
      </c>
      <c r="E29" s="65" t="s">
        <v>124</v>
      </c>
      <c r="F29" s="27" t="s">
        <v>61</v>
      </c>
      <c r="G29" s="27" t="s">
        <v>103</v>
      </c>
      <c r="H29" s="22" t="s">
        <v>38</v>
      </c>
      <c r="I29" s="27">
        <v>1</v>
      </c>
      <c r="J29" s="22"/>
      <c r="K29" s="21">
        <v>12480</v>
      </c>
      <c r="L29" s="47"/>
      <c r="M29" s="21">
        <f t="shared" si="1"/>
        <v>0</v>
      </c>
      <c r="N29" s="50"/>
      <c r="O29" s="44">
        <v>0.2</v>
      </c>
      <c r="P29" s="45">
        <f t="shared" si="0"/>
        <v>0</v>
      </c>
    </row>
    <row r="30" spans="2:16" ht="24">
      <c r="B30" s="58"/>
      <c r="C30" s="22">
        <v>14</v>
      </c>
      <c r="D30" s="27" t="s">
        <v>80</v>
      </c>
      <c r="E30" s="65" t="s">
        <v>125</v>
      </c>
      <c r="F30" s="27" t="s">
        <v>61</v>
      </c>
      <c r="G30" s="27" t="s">
        <v>104</v>
      </c>
      <c r="H30" s="22" t="s">
        <v>38</v>
      </c>
      <c r="I30" s="27">
        <v>1</v>
      </c>
      <c r="J30" s="22"/>
      <c r="K30" s="21">
        <v>17550</v>
      </c>
      <c r="L30" s="47"/>
      <c r="M30" s="21">
        <f t="shared" si="1"/>
        <v>0</v>
      </c>
      <c r="N30" s="50"/>
      <c r="O30" s="44">
        <v>0.2</v>
      </c>
      <c r="P30" s="45">
        <f t="shared" si="0"/>
        <v>0</v>
      </c>
    </row>
    <row r="31" spans="2:16" ht="24">
      <c r="B31" s="58"/>
      <c r="C31" s="22">
        <v>15</v>
      </c>
      <c r="D31" s="27" t="s">
        <v>81</v>
      </c>
      <c r="E31" s="65" t="s">
        <v>126</v>
      </c>
      <c r="F31" s="27" t="s">
        <v>61</v>
      </c>
      <c r="G31" s="27" t="s">
        <v>105</v>
      </c>
      <c r="H31" s="22" t="s">
        <v>38</v>
      </c>
      <c r="I31" s="27">
        <v>1</v>
      </c>
      <c r="J31" s="22"/>
      <c r="K31" s="21">
        <v>16056.61</v>
      </c>
      <c r="L31" s="47"/>
      <c r="M31" s="21">
        <f t="shared" si="1"/>
        <v>0</v>
      </c>
      <c r="N31" s="50"/>
      <c r="O31" s="44">
        <v>0.2</v>
      </c>
      <c r="P31" s="45">
        <f t="shared" si="0"/>
        <v>0</v>
      </c>
    </row>
    <row r="32" spans="2:16" ht="24">
      <c r="B32" s="58"/>
      <c r="C32" s="22">
        <v>16</v>
      </c>
      <c r="D32" s="27" t="s">
        <v>82</v>
      </c>
      <c r="E32" s="65" t="s">
        <v>127</v>
      </c>
      <c r="F32" s="27" t="s">
        <v>61</v>
      </c>
      <c r="G32" s="27" t="s">
        <v>83</v>
      </c>
      <c r="H32" s="22" t="s">
        <v>38</v>
      </c>
      <c r="I32" s="27">
        <v>16</v>
      </c>
      <c r="J32" s="22"/>
      <c r="K32" s="21">
        <v>16056.61</v>
      </c>
      <c r="L32" s="47"/>
      <c r="M32" s="21">
        <f t="shared" si="1"/>
        <v>0</v>
      </c>
      <c r="N32" s="50"/>
      <c r="O32" s="44">
        <v>0.2</v>
      </c>
      <c r="P32" s="45">
        <f t="shared" si="0"/>
        <v>0</v>
      </c>
    </row>
    <row r="33" spans="2:16" ht="24">
      <c r="B33" s="58"/>
      <c r="C33" s="22">
        <v>17</v>
      </c>
      <c r="D33" s="27" t="s">
        <v>84</v>
      </c>
      <c r="E33" s="65" t="s">
        <v>128</v>
      </c>
      <c r="F33" s="27" t="s">
        <v>61</v>
      </c>
      <c r="G33" s="27" t="s">
        <v>85</v>
      </c>
      <c r="H33" s="22" t="s">
        <v>38</v>
      </c>
      <c r="I33" s="27">
        <v>16</v>
      </c>
      <c r="J33" s="22"/>
      <c r="K33" s="21">
        <v>19524.39</v>
      </c>
      <c r="L33" s="47"/>
      <c r="M33" s="21">
        <f t="shared" si="1"/>
        <v>0</v>
      </c>
      <c r="N33" s="50"/>
      <c r="O33" s="44">
        <v>0.2</v>
      </c>
      <c r="P33" s="45">
        <f t="shared" si="0"/>
        <v>0</v>
      </c>
    </row>
    <row r="34" spans="2:16" ht="24">
      <c r="B34" s="58"/>
      <c r="C34" s="22">
        <v>18</v>
      </c>
      <c r="D34" s="27" t="s">
        <v>86</v>
      </c>
      <c r="E34" s="65" t="s">
        <v>129</v>
      </c>
      <c r="F34" s="27" t="s">
        <v>61</v>
      </c>
      <c r="G34" s="27" t="s">
        <v>87</v>
      </c>
      <c r="H34" s="22" t="s">
        <v>38</v>
      </c>
      <c r="I34" s="27">
        <v>16</v>
      </c>
      <c r="J34" s="22"/>
      <c r="K34" s="21">
        <v>14414.41</v>
      </c>
      <c r="L34" s="47"/>
      <c r="M34" s="21">
        <f t="shared" si="1"/>
        <v>0</v>
      </c>
      <c r="N34" s="50"/>
      <c r="O34" s="44">
        <v>0.2</v>
      </c>
      <c r="P34" s="45">
        <f t="shared" si="0"/>
        <v>0</v>
      </c>
    </row>
    <row r="35" spans="2:16" ht="24">
      <c r="B35" s="58"/>
      <c r="C35" s="22">
        <v>19</v>
      </c>
      <c r="D35" s="27" t="s">
        <v>88</v>
      </c>
      <c r="E35" s="65" t="s">
        <v>130</v>
      </c>
      <c r="F35" s="27" t="s">
        <v>61</v>
      </c>
      <c r="G35" s="27" t="s">
        <v>89</v>
      </c>
      <c r="H35" s="22" t="s">
        <v>38</v>
      </c>
      <c r="I35" s="27">
        <v>10</v>
      </c>
      <c r="J35" s="22"/>
      <c r="K35" s="21">
        <v>13189.61</v>
      </c>
      <c r="L35" s="47"/>
      <c r="M35" s="21">
        <f t="shared" si="1"/>
        <v>0</v>
      </c>
      <c r="N35" s="50"/>
      <c r="O35" s="44">
        <v>0.2</v>
      </c>
      <c r="P35" s="45">
        <f t="shared" si="0"/>
        <v>0</v>
      </c>
    </row>
    <row r="36" spans="2:16" ht="24">
      <c r="B36" s="58"/>
      <c r="C36" s="22">
        <v>20</v>
      </c>
      <c r="D36" s="27" t="s">
        <v>90</v>
      </c>
      <c r="E36" s="65" t="s">
        <v>131</v>
      </c>
      <c r="F36" s="27" t="s">
        <v>61</v>
      </c>
      <c r="G36" s="27" t="s">
        <v>91</v>
      </c>
      <c r="H36" s="22" t="s">
        <v>38</v>
      </c>
      <c r="I36" s="27">
        <v>16</v>
      </c>
      <c r="J36" s="22"/>
      <c r="K36" s="21">
        <v>14414.41</v>
      </c>
      <c r="L36" s="47"/>
      <c r="M36" s="21">
        <f t="shared" si="1"/>
        <v>0</v>
      </c>
      <c r="N36" s="50"/>
      <c r="O36" s="44">
        <v>0.2</v>
      </c>
      <c r="P36" s="45">
        <f t="shared" si="0"/>
        <v>0</v>
      </c>
    </row>
    <row r="37" spans="2:16" ht="24">
      <c r="B37" s="58"/>
      <c r="C37" s="22">
        <v>21</v>
      </c>
      <c r="D37" s="27" t="s">
        <v>92</v>
      </c>
      <c r="E37" s="65" t="s">
        <v>132</v>
      </c>
      <c r="F37" s="27" t="s">
        <v>61</v>
      </c>
      <c r="G37" s="27" t="s">
        <v>93</v>
      </c>
      <c r="H37" s="22" t="s">
        <v>38</v>
      </c>
      <c r="I37" s="27">
        <v>1</v>
      </c>
      <c r="J37" s="22"/>
      <c r="K37" s="21">
        <v>18564</v>
      </c>
      <c r="L37" s="48"/>
      <c r="M37" s="21">
        <f t="shared" si="1"/>
        <v>0</v>
      </c>
      <c r="N37" s="50"/>
      <c r="O37" s="44">
        <v>0.2</v>
      </c>
      <c r="P37" s="45">
        <f t="shared" si="0"/>
        <v>0</v>
      </c>
    </row>
    <row r="38" spans="2:16" ht="24.75" customHeight="1">
      <c r="B38" s="58"/>
      <c r="C38" s="52" t="s">
        <v>94</v>
      </c>
      <c r="D38" s="53"/>
      <c r="E38" s="53"/>
      <c r="F38" s="53"/>
      <c r="G38" s="53"/>
      <c r="H38" s="53"/>
      <c r="I38" s="53"/>
      <c r="J38" s="53"/>
      <c r="K38" s="54"/>
      <c r="L38" s="23"/>
      <c r="M38" s="24">
        <f>SUM(M17:M37)</f>
        <v>0</v>
      </c>
      <c r="N38" s="51"/>
      <c r="O38" s="44"/>
      <c r="P38" s="43">
        <f>SUM(P17:P37)</f>
        <v>0</v>
      </c>
    </row>
    <row r="39" spans="2:16" ht="24.75" customHeight="1">
      <c r="B39" s="55" t="s">
        <v>106</v>
      </c>
      <c r="C39" s="56"/>
      <c r="D39" s="56"/>
      <c r="E39" s="56"/>
      <c r="F39" s="56"/>
      <c r="G39" s="56"/>
      <c r="H39" s="56"/>
      <c r="I39" s="56"/>
      <c r="J39" s="56"/>
      <c r="K39" s="57"/>
      <c r="L39" s="41">
        <f>L10+L17</f>
        <v>26036100.94</v>
      </c>
      <c r="M39" s="24">
        <f>M14+M38</f>
        <v>0</v>
      </c>
      <c r="N39" s="36">
        <f>AVERAGE(N10,N17)</f>
        <v>1</v>
      </c>
      <c r="O39" s="44"/>
      <c r="P39" s="45"/>
    </row>
    <row r="40" spans="2:16" ht="24.75" customHeight="1">
      <c r="B40" s="55" t="s">
        <v>25</v>
      </c>
      <c r="C40" s="56"/>
      <c r="D40" s="56"/>
      <c r="E40" s="56"/>
      <c r="F40" s="56"/>
      <c r="G40" s="56"/>
      <c r="H40" s="56"/>
      <c r="I40" s="56"/>
      <c r="J40" s="56"/>
      <c r="K40" s="57"/>
      <c r="L40" s="28"/>
      <c r="M40" s="24">
        <f>P14+P38</f>
        <v>0</v>
      </c>
      <c r="N40" s="28"/>
      <c r="O40" s="44"/>
      <c r="P40" s="45"/>
    </row>
    <row r="41" spans="2:16" ht="24.75" customHeight="1">
      <c r="B41" s="55" t="s">
        <v>107</v>
      </c>
      <c r="C41" s="56"/>
      <c r="D41" s="56"/>
      <c r="E41" s="56"/>
      <c r="F41" s="56"/>
      <c r="G41" s="56"/>
      <c r="H41" s="56"/>
      <c r="I41" s="56"/>
      <c r="J41" s="56"/>
      <c r="K41" s="57"/>
      <c r="L41" s="28"/>
      <c r="M41" s="24">
        <f>SUM(M39:M40)</f>
        <v>0</v>
      </c>
      <c r="N41" s="28"/>
      <c r="O41" s="44"/>
      <c r="P41" s="45"/>
    </row>
  </sheetData>
  <sheetProtection/>
  <mergeCells count="15">
    <mergeCell ref="B2:N2"/>
    <mergeCell ref="B4:J4"/>
    <mergeCell ref="B41:K41"/>
    <mergeCell ref="B40:K40"/>
    <mergeCell ref="B39:K39"/>
    <mergeCell ref="B8:B14"/>
    <mergeCell ref="C8:J8"/>
    <mergeCell ref="B15:B38"/>
    <mergeCell ref="C15:J15"/>
    <mergeCell ref="L10:L13"/>
    <mergeCell ref="N10:N14"/>
    <mergeCell ref="C38:K38"/>
    <mergeCell ref="C14:K14"/>
    <mergeCell ref="L17:L37"/>
    <mergeCell ref="N17:N38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'Rem-Stig d.o.o. - specifikacija'!L39</f>
        <v>26036100.94</v>
      </c>
      <c r="F6" s="11">
        <f>'Rem-Stig d.o.o. - specifikacija'!M39</f>
        <v>0</v>
      </c>
      <c r="G6" s="12">
        <f>'Rem-Stig d.o.o. - specifikacija'!M41</f>
        <v>0</v>
      </c>
    </row>
    <row r="7" spans="2:7" ht="24.75" customHeight="1" thickBot="1">
      <c r="B7" s="4" t="s">
        <v>6</v>
      </c>
      <c r="C7" s="13" t="s">
        <v>7</v>
      </c>
      <c r="D7" s="3"/>
      <c r="E7" s="62" t="s">
        <v>8</v>
      </c>
      <c r="F7" s="63"/>
      <c r="G7" s="64"/>
    </row>
    <row r="8" spans="2:7" ht="20.25" customHeight="1" thickBot="1">
      <c r="B8" s="9"/>
      <c r="C8" s="10"/>
      <c r="D8" s="3"/>
      <c r="E8" s="14">
        <f>E6/1000</f>
        <v>26036.10094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f>'Rem-Stig d.o.o. - specifikacija'!N39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antic</cp:lastModifiedBy>
  <cp:lastPrinted>2020-04-03T12:35:40Z</cp:lastPrinted>
  <dcterms:created xsi:type="dcterms:W3CDTF">2014-01-17T13:07:43Z</dcterms:created>
  <dcterms:modified xsi:type="dcterms:W3CDTF">2020-04-27T12:11:34Z</dcterms:modified>
  <cp:category/>
  <cp:version/>
  <cp:contentType/>
  <cp:contentStatus/>
</cp:coreProperties>
</file>