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Vicor d.o.o. - specifikacija" sheetId="1" r:id="rId1"/>
    <sheet name="Vicor d.o.o. - Obrazac KVI" sheetId="2" r:id="rId2"/>
  </sheets>
  <definedNames>
    <definedName name="_xlnm.Print_Area" localSheetId="1">'Vicor d.o.o. - Obrazac KVI'!$A$1:$H$22</definedName>
    <definedName name="_xlnm.Print_Area" localSheetId="0">'Vicor d.o.o. - specifikacija'!$B$1:$P$5</definedName>
  </definedNames>
  <calcPr fullCalcOnLoad="1"/>
</workbook>
</file>

<file path=xl/sharedStrings.xml><?xml version="1.0" encoding="utf-8"?>
<sst xmlns="http://schemas.openxmlformats.org/spreadsheetml/2006/main" count="1910" uniqueCount="874">
  <si>
    <t>Предмет набавке</t>
  </si>
  <si>
    <t>Јединица мере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</si>
  <si>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</si>
  <si>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</si>
  <si>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</si>
  <si>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</si>
  <si>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</si>
  <si>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</si>
  <si>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</si>
  <si>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</si>
  <si>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</si>
  <si>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</si>
  <si>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</si>
  <si>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</si>
  <si>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</si>
  <si>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</si>
  <si>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</si>
  <si>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</si>
  <si>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</si>
  <si>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</si>
  <si>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</si>
  <si>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</si>
  <si>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 xml:space="preserve">ПРИЛОГ 1 УГОВОРА - СПЕЦИФИКАЦИЈА </t>
  </si>
  <si>
    <t>Најнижа понуђена цена</t>
  </si>
  <si>
    <t>ПРИЛОГ 3 УГОВОРА - ПОДАЦИ ЗА КВАРТАЛНО ИЗВЕШТАВАЊЕ</t>
  </si>
  <si>
    <t>ИЗНОС ПДВ-а</t>
  </si>
  <si>
    <t>Количина</t>
  </si>
  <si>
    <t>Јединична цена без ПДВ-а</t>
  </si>
  <si>
    <t>404-1-110/20-4</t>
  </si>
  <si>
    <t>Реагенси, изузев за трансфузију</t>
  </si>
  <si>
    <t xml:space="preserve">33696000– реагенси и контрасти </t>
  </si>
  <si>
    <t>Партија</t>
  </si>
  <si>
    <t>Редни број ставке</t>
  </si>
  <si>
    <t>Назив ставке</t>
  </si>
  <si>
    <t xml:space="preserve">Произвођач </t>
  </si>
  <si>
    <t>Заштићени назив понуђеног добра</t>
  </si>
  <si>
    <t>Величина паковања</t>
  </si>
  <si>
    <t>Укупна цена без ПДВ-а</t>
  </si>
  <si>
    <t>Износ ПДВ-а</t>
  </si>
  <si>
    <t>pakovanje</t>
  </si>
  <si>
    <t>60 komad</t>
  </si>
  <si>
    <t xml:space="preserve">Укупна процењена вредност без ПДВ-а </t>
  </si>
  <si>
    <t>Број понуда по партији</t>
  </si>
  <si>
    <t>УКУПНА ВРЕДНОСТ  БЕЗ ПДВ-а</t>
  </si>
  <si>
    <t>УКУПНА ВРЕДНОСТ  СА ПДВ-ом</t>
  </si>
  <si>
    <t>Шифра предметног добра</t>
  </si>
  <si>
    <t>Vicor d.o.o.</t>
  </si>
  <si>
    <t>Назив добављача: Vicor d.o.o.</t>
  </si>
  <si>
    <t>Број партије</t>
  </si>
  <si>
    <t>Назив партије</t>
  </si>
  <si>
    <t>Стопа ПДВ-а</t>
  </si>
  <si>
    <t xml:space="preserve">Износ </t>
  </si>
  <si>
    <t>ПДВ-а</t>
  </si>
  <si>
    <t>Партија 5</t>
  </si>
  <si>
    <t>Reagensi i potrošni materijal za aparat  Mythic 18, Orphee</t>
  </si>
  <si>
    <t>Diluent</t>
  </si>
  <si>
    <t>Orphee Medical</t>
  </si>
  <si>
    <t>Diluent 10L</t>
  </si>
  <si>
    <t>10 L</t>
  </si>
  <si>
    <t>Diluent 20L</t>
  </si>
  <si>
    <t>20 L</t>
  </si>
  <si>
    <t xml:space="preserve">Enzimatski kliner ( Mythic 18-22 Enzymatic Cleaner )  </t>
  </si>
  <si>
    <t>M18-22 Enzymatic cleaner</t>
  </si>
  <si>
    <t>1 L</t>
  </si>
  <si>
    <t xml:space="preserve">Lizir (cyanide free lytic solution) </t>
  </si>
  <si>
    <t>Cyanide free litic solution</t>
  </si>
  <si>
    <t>Flush kliner</t>
  </si>
  <si>
    <t>250ml</t>
  </si>
  <si>
    <t>Kontrolna krv visok nivo (3D)</t>
  </si>
  <si>
    <t>Control blood 3D H</t>
  </si>
  <si>
    <t>2,5ml</t>
  </si>
  <si>
    <t>Kontrolna krv normalan nivo (3D)</t>
  </si>
  <si>
    <t>Control blood 3D N</t>
  </si>
  <si>
    <t>Kontrolna krv nizak nivo (3D)</t>
  </si>
  <si>
    <t>Control blood 3D L</t>
  </si>
  <si>
    <t>Kalibrator za Mythic 18</t>
  </si>
  <si>
    <t>Myt Cal</t>
  </si>
  <si>
    <t>Укупно за партију 5:</t>
  </si>
  <si>
    <t>Партија 6</t>
  </si>
  <si>
    <t>Reagensi i potrošni materijal za aparat  Mythic 22 OT, Orphee</t>
  </si>
  <si>
    <t xml:space="preserve">Diluent </t>
  </si>
  <si>
    <t>10L</t>
  </si>
  <si>
    <t xml:space="preserve">Lizir Only One </t>
  </si>
  <si>
    <t>Only one litic sol</t>
  </si>
  <si>
    <t>500 ml</t>
  </si>
  <si>
    <t xml:space="preserve">Kliner </t>
  </si>
  <si>
    <t>Cleaning Sol M22</t>
  </si>
  <si>
    <t>1L</t>
  </si>
  <si>
    <t xml:space="preserve">Flush kliner </t>
  </si>
  <si>
    <t>Kontrolna krv visok nivo (5D)</t>
  </si>
  <si>
    <t>Control blood 5D H</t>
  </si>
  <si>
    <t>3,0 ml</t>
  </si>
  <si>
    <t>Kontrolna krv normalan nivo (5D)</t>
  </si>
  <si>
    <t>Control blood 5D N</t>
  </si>
  <si>
    <t>Kontrolna krv nizak nivo (5D)</t>
  </si>
  <si>
    <t>Control blood 5D L</t>
  </si>
  <si>
    <t>Kalibrator za Mythic 22</t>
  </si>
  <si>
    <t>Укупно за партију 6:</t>
  </si>
  <si>
    <t>Партија 34</t>
  </si>
  <si>
    <t>Reagensi i potrošni materijal za aparat Thrombostat, Behnk Elektronik</t>
  </si>
  <si>
    <t>Technoplastin HIS - PT iz venskog uzorka</t>
  </si>
  <si>
    <t>Technoclone</t>
  </si>
  <si>
    <t>Technoplastin HIS</t>
  </si>
  <si>
    <t>12x2ml</t>
  </si>
  <si>
    <t xml:space="preserve">Technoclot PT PLUS - PT iz venskog uzorka </t>
  </si>
  <si>
    <t>Technoclot PT Plus</t>
  </si>
  <si>
    <t>5x4ml</t>
  </si>
  <si>
    <t xml:space="preserve">PT Owren manual - PT iz kapilarnog uzorka </t>
  </si>
  <si>
    <t>Technoclot PT Owren</t>
  </si>
  <si>
    <t>10x4ml</t>
  </si>
  <si>
    <t>10x10ml</t>
  </si>
  <si>
    <t>PT Owren Capilllary Calibr.Set</t>
  </si>
  <si>
    <t>6x1ml</t>
  </si>
  <si>
    <t>PT Owren Capillary Control Set</t>
  </si>
  <si>
    <t>Capillary Calibration Set</t>
  </si>
  <si>
    <t xml:space="preserve">Daptin TC - aPTT </t>
  </si>
  <si>
    <t>Capillary Control Set</t>
  </si>
  <si>
    <t>5x2ml</t>
  </si>
  <si>
    <t>Siron aPTT</t>
  </si>
  <si>
    <t>Siron LS</t>
  </si>
  <si>
    <t>2x4ml</t>
  </si>
  <si>
    <t xml:space="preserve">Siron aPTT </t>
  </si>
  <si>
    <t>Ca-Chloride 25 mmol 100ml</t>
  </si>
  <si>
    <t>Ca chloride solution</t>
  </si>
  <si>
    <t>100ml</t>
  </si>
  <si>
    <t xml:space="preserve">Fibrinogen reagens </t>
  </si>
  <si>
    <t>Fibrinogen reagent</t>
  </si>
  <si>
    <t>5x5ml</t>
  </si>
  <si>
    <t xml:space="preserve">Imidazol pufer </t>
  </si>
  <si>
    <t>Imidazol Puffer</t>
  </si>
  <si>
    <t xml:space="preserve">Lupus anticoagulans screen </t>
  </si>
  <si>
    <t>Technoclot LA Screen</t>
  </si>
  <si>
    <t>5X2ml</t>
  </si>
  <si>
    <t>Lupus Anticoagulans confirm</t>
  </si>
  <si>
    <t>5x1ml</t>
  </si>
  <si>
    <t>Coagulation control N</t>
  </si>
  <si>
    <t>Cong.control N</t>
  </si>
  <si>
    <t>1ml</t>
  </si>
  <si>
    <t>Coagulation control A</t>
  </si>
  <si>
    <t>Cong.control A</t>
  </si>
  <si>
    <t>AC Calibrant</t>
  </si>
  <si>
    <t>4x1ml</t>
  </si>
  <si>
    <t>Čašice za trombostat, 500 komad</t>
  </si>
  <si>
    <t>Behnk Elektronik</t>
  </si>
  <si>
    <t>Cuvettes for Thrombostat</t>
  </si>
  <si>
    <t>500 komad</t>
  </si>
  <si>
    <t>Kuglice za trombostat, 500 komad</t>
  </si>
  <si>
    <t>Balls for Thrombostat</t>
  </si>
  <si>
    <t>Hemoplastin</t>
  </si>
  <si>
    <t>Ral Technica</t>
  </si>
  <si>
    <t>Heoplastin L</t>
  </si>
  <si>
    <t>6x5ml</t>
  </si>
  <si>
    <t>AK controla</t>
  </si>
  <si>
    <t>Coag.control AK</t>
  </si>
  <si>
    <t>5x1 ml</t>
  </si>
  <si>
    <t>Укупно за партију 34:</t>
  </si>
  <si>
    <t>Партија 35</t>
  </si>
  <si>
    <t>Reagensi i potrošni materijal za aparat Thrombotime, Behnk Elektronik</t>
  </si>
  <si>
    <t>Daptin TC</t>
  </si>
  <si>
    <t>Kaolin Suspension 3g/l 100ml</t>
  </si>
  <si>
    <t>Kaolin Suspension</t>
  </si>
  <si>
    <t>Coag.control N</t>
  </si>
  <si>
    <t>Coag. Control A</t>
  </si>
  <si>
    <t>Čašice mikro, 800 komad</t>
  </si>
  <si>
    <t>Cuvettes for Thrombotimer</t>
  </si>
  <si>
    <t>800 komad</t>
  </si>
  <si>
    <t>Kuglice mikro, 800 komad</t>
  </si>
  <si>
    <t>Balls for Thrombotimer</t>
  </si>
  <si>
    <t>Укупно за партију 35:</t>
  </si>
  <si>
    <t>Партија 36</t>
  </si>
  <si>
    <t>Reagensi i potrošni materijal za aparat Thrombolyzer Compact X, Behnk Elektronik</t>
  </si>
  <si>
    <t>Siron LS aPTT</t>
  </si>
  <si>
    <t>D-Dimer Latex Kit 50 T</t>
  </si>
  <si>
    <t>Technoleia D dimer Latex Kit</t>
  </si>
  <si>
    <t>50 T</t>
  </si>
  <si>
    <t>D-Dimer Control High 1 ml</t>
  </si>
  <si>
    <t>Technoleia D dimer control</t>
  </si>
  <si>
    <t>D-Dimer Control Low 1 ml</t>
  </si>
  <si>
    <t>D-Dimer CAL-3000ng/ml 2x1ml</t>
  </si>
  <si>
    <t>2x1ml</t>
  </si>
  <si>
    <t>D-Dimer CAL 0 ng/ml  2x1 ml</t>
  </si>
  <si>
    <t>Coag. Control N</t>
  </si>
  <si>
    <t>AK Calibrant</t>
  </si>
  <si>
    <t>Coagulation Reference 5x1 ml</t>
  </si>
  <si>
    <t>Coagulation reference</t>
  </si>
  <si>
    <t>Clean Solution 500ml</t>
  </si>
  <si>
    <t>Clean Solution</t>
  </si>
  <si>
    <t>500ml</t>
  </si>
  <si>
    <t xml:space="preserve">Cuvette racks </t>
  </si>
  <si>
    <t xml:space="preserve">Thrombolyzer Cuvette rack </t>
  </si>
  <si>
    <t>Cuvettes for pre-dilutio</t>
  </si>
  <si>
    <t>Predilution Cuvettes</t>
  </si>
  <si>
    <t>Укупно за партију 36:</t>
  </si>
  <si>
    <t>Партија 37</t>
  </si>
  <si>
    <t>Reagensi i potrošni materijal za aparat Ceveron alpha, Technoclone</t>
  </si>
  <si>
    <t>20x20ml</t>
  </si>
  <si>
    <t>25ml</t>
  </si>
  <si>
    <t>Thrombin Reagent 6x6 ml</t>
  </si>
  <si>
    <t>Thrombin reagent</t>
  </si>
  <si>
    <t>6x6ml</t>
  </si>
  <si>
    <t>Technochrom AT III Kit - 100 t</t>
  </si>
  <si>
    <t>Technochrom AT III Kit</t>
  </si>
  <si>
    <t>Technochrom anti Xa KIT80T</t>
  </si>
  <si>
    <t>Technochrom anti Xa</t>
  </si>
  <si>
    <t>Technochrom Protein C 30T</t>
  </si>
  <si>
    <t>Technochrom Protein C</t>
  </si>
  <si>
    <t xml:space="preserve">APC Resistance Kit </t>
  </si>
  <si>
    <t>APC Resistance Kit</t>
  </si>
  <si>
    <t>Lupus anticoagul.screen 5x2ml</t>
  </si>
  <si>
    <t>Lupus Anticoagul.confirm 5x1ml</t>
  </si>
  <si>
    <t>Coagulation control N for Ceveron</t>
  </si>
  <si>
    <t>Coag.con. N for Ceveron</t>
  </si>
  <si>
    <t>Coagulation control A  for Ceveron</t>
  </si>
  <si>
    <t>Coag.con. A for Ceveron</t>
  </si>
  <si>
    <t>Coagulation Reference 5x1 ml for Ceveron</t>
  </si>
  <si>
    <t>Cogulation reference for Ceveron</t>
  </si>
  <si>
    <t>Ceveron Cleaning Solution 750ml</t>
  </si>
  <si>
    <t>Cleaning Solution  for Ceveron</t>
  </si>
  <si>
    <t>750ml</t>
  </si>
  <si>
    <t>Ceveron Cleaning Sol. 3% 25ml</t>
  </si>
  <si>
    <t>Ceveron Wash Solution 30ml</t>
  </si>
  <si>
    <t>Wash Solution for Ceveron</t>
  </si>
  <si>
    <t>30ml</t>
  </si>
  <si>
    <t>Ceveron Wash Solution 750ml</t>
  </si>
  <si>
    <t>Cuvette segments 50x12 racks</t>
  </si>
  <si>
    <t>Ceveron Cuvettes segments</t>
  </si>
  <si>
    <t>50x12 komad</t>
  </si>
  <si>
    <t>Cev.Sample Cups 3ml 1000pc</t>
  </si>
  <si>
    <t>Ceveron Sample Cups</t>
  </si>
  <si>
    <t>1000 komad</t>
  </si>
  <si>
    <t>Укупно за партију 37:</t>
  </si>
  <si>
    <t>Партија 52</t>
  </si>
  <si>
    <t>Aparat za alergije Allergy Screen ( Improvio C), Mediwiss analythic GmBH</t>
  </si>
  <si>
    <t>Panel 30 SER Food</t>
  </si>
  <si>
    <t>Mediwiss GmBH</t>
  </si>
  <si>
    <t xml:space="preserve">20 тестова  </t>
  </si>
  <si>
    <t>Panel 30 SER Respiratory</t>
  </si>
  <si>
    <t>Panel 30 SER Resp</t>
  </si>
  <si>
    <t>20 тестова</t>
  </si>
  <si>
    <t>CCD Blocking solution</t>
  </si>
  <si>
    <t>CCD Blocking sol</t>
  </si>
  <si>
    <t>komad</t>
  </si>
  <si>
    <t>1,5 ml</t>
  </si>
  <si>
    <t>Укупно за партију 52:</t>
  </si>
  <si>
    <t>Партија 73</t>
  </si>
  <si>
    <t>Reagensi i potrošni materijal za aparat H-100, H-500,  DIRUI</t>
  </si>
  <si>
    <t xml:space="preserve">Urin test trake 11 parammetara (VIT C) </t>
  </si>
  <si>
    <t>Dirui International</t>
  </si>
  <si>
    <t>Dirui H11</t>
  </si>
  <si>
    <t>100komad</t>
  </si>
  <si>
    <t xml:space="preserve">Urin test trake 11 parammetara (MA-mikroalbumin) </t>
  </si>
  <si>
    <t>Dirui H11-MAN</t>
  </si>
  <si>
    <t>Urin test trake 10 parametara</t>
  </si>
  <si>
    <t xml:space="preserve">Dirui H10 </t>
  </si>
  <si>
    <t xml:space="preserve">Urin test trake 2 parametra (GLU-KET) </t>
  </si>
  <si>
    <t>Dirui 2Items</t>
  </si>
  <si>
    <t xml:space="preserve">Urin test trake 5 parametara </t>
  </si>
  <si>
    <t>Dirui 5Items</t>
  </si>
  <si>
    <t>Kontrola normalni nivo</t>
  </si>
  <si>
    <t>Urinalysis control Negative</t>
  </si>
  <si>
    <t>8 ml</t>
  </si>
  <si>
    <t>Kontrola patološki nivo</t>
  </si>
  <si>
    <t>Urinalysis control Positive</t>
  </si>
  <si>
    <t>Укупно за партију 73:</t>
  </si>
  <si>
    <t>Партија 74</t>
  </si>
  <si>
    <t>Reagensi i potrošni materijal za aparat  FUS 2000, DIRUI</t>
  </si>
  <si>
    <t>Sheath rastvor</t>
  </si>
  <si>
    <t>Sheat 10L</t>
  </si>
  <si>
    <t>20L</t>
  </si>
  <si>
    <t>Sheat 20L</t>
  </si>
  <si>
    <t>Diluent 500ml</t>
  </si>
  <si>
    <t>FUS Urine sediment deterdžent</t>
  </si>
  <si>
    <t>Fus Urine sediment detergent</t>
  </si>
  <si>
    <t xml:space="preserve">FUS Pozitivna kontrola (Positive control) </t>
  </si>
  <si>
    <t>FUS Positive control</t>
  </si>
  <si>
    <t>125 ml</t>
  </si>
  <si>
    <t xml:space="preserve">FUS Negativna kontrola (Negative control) </t>
  </si>
  <si>
    <t>FUS Negative control</t>
  </si>
  <si>
    <t xml:space="preserve">Rastvor za fokusiranje (Focus) </t>
  </si>
  <si>
    <t>Focus</t>
  </si>
  <si>
    <t>Standardni rastvor (Standard solution )</t>
  </si>
  <si>
    <t>Standard solution</t>
  </si>
  <si>
    <t>H11-800 Urin test trake (a 10 x 100 komada)</t>
  </si>
  <si>
    <t>Dirui H11-800</t>
  </si>
  <si>
    <t>1 pakovanje</t>
  </si>
  <si>
    <t>H11-800MA Urin test trake (a 10 x 100 komada)</t>
  </si>
  <si>
    <t>Dirui H11-800MA</t>
  </si>
  <si>
    <t>H12-800MA Urin test trake (a 10 x 100 komada)</t>
  </si>
  <si>
    <t>Dirui H12-800 MA</t>
  </si>
  <si>
    <t>H13-Cr  Urin test trake (a 10 x 100 komada)</t>
  </si>
  <si>
    <t>Dirui H13-Cr</t>
  </si>
  <si>
    <t>H14-Ca Urin test trake (a 10 x 100 komada)</t>
  </si>
  <si>
    <t>Dirui H14-Ca</t>
  </si>
  <si>
    <t>H10-800  Urin test trake (a 10 x 100 komada)</t>
  </si>
  <si>
    <t>Dirui H10-800</t>
  </si>
  <si>
    <t xml:space="preserve">Pozitivna kontrola za hemiju (QC Positive control) </t>
  </si>
  <si>
    <t>Negativna kontrola za hemiju (QC Negative control)</t>
  </si>
  <si>
    <t>Rastvor za održavanje refraktometra i turbidimetra (Cleaning Liquid)</t>
  </si>
  <si>
    <t>Cleanind liq</t>
  </si>
  <si>
    <t>50 ml</t>
  </si>
  <si>
    <t>Kontrola specifične težine nivo 1 (Specific Gravity Control Level 1 )</t>
  </si>
  <si>
    <t>Specific gravity control L1</t>
  </si>
  <si>
    <t>Kontrola specifične težine nivo 2 (Specific Gravity Control Level 2 )</t>
  </si>
  <si>
    <t>Specific gravity control L2</t>
  </si>
  <si>
    <t>Kontrola specifične težine nivo 3 (Specific Gravity Control Level 3 )</t>
  </si>
  <si>
    <t>Specific gravity L3</t>
  </si>
  <si>
    <t>Kalibrator specifične težine (Specific Gravity Calibrator )</t>
  </si>
  <si>
    <t>Specific gravity calibrator</t>
  </si>
  <si>
    <t>Kontrolna boja - Crvena</t>
  </si>
  <si>
    <t>Color control Red</t>
  </si>
  <si>
    <t>Kontrolna boje - Zelena</t>
  </si>
  <si>
    <t>Color control green</t>
  </si>
  <si>
    <t>Kontrolna boje - Plave</t>
  </si>
  <si>
    <t>Color control Blue</t>
  </si>
  <si>
    <t xml:space="preserve">Kontrola turbiditeta nivo 1 (Turbidity Control Level 1) </t>
  </si>
  <si>
    <t>Turbidity control L1</t>
  </si>
  <si>
    <t>Kontrola turbiditeta nivo 2 (Turbidity Control Level 1 )</t>
  </si>
  <si>
    <t>Turbidity control L2</t>
  </si>
  <si>
    <t>Kalibracija turbiditeta (Turbidity Calibrator )</t>
  </si>
  <si>
    <t>Turbitidity calibrator</t>
  </si>
  <si>
    <t>Укупно за партију 74:</t>
  </si>
  <si>
    <t>Партија 75</t>
  </si>
  <si>
    <t>Reagensi i potrošni materijal za aparat FUS 100 H 800, DIRUI</t>
  </si>
  <si>
    <t>H11-800 Urin test trake (a100 komad)</t>
  </si>
  <si>
    <t>200 ml</t>
  </si>
  <si>
    <t>Укупно за партију 75:</t>
  </si>
  <si>
    <t>Партија 91</t>
  </si>
  <si>
    <t>Reagensi i potrošni materijal za aparat  Opti CCA-TS/2, Opti Medical</t>
  </si>
  <si>
    <t xml:space="preserve">Opti CCA-TS2 Cassettes, E-CA type ili odgovarajuće </t>
  </si>
  <si>
    <t>Opti Medical</t>
  </si>
  <si>
    <t xml:space="preserve">Opti E-Ca </t>
  </si>
  <si>
    <t>25 test kaseta</t>
  </si>
  <si>
    <t>Calibration gas</t>
  </si>
  <si>
    <t xml:space="preserve">Gas bottle </t>
  </si>
  <si>
    <t>1 komad</t>
  </si>
  <si>
    <t>Opti check, three levels</t>
  </si>
  <si>
    <t>Opti check lytes</t>
  </si>
  <si>
    <t>30 komad ampula</t>
  </si>
  <si>
    <t>Špric za gasne analize sa kalcijum balansiranim Li-heparinom</t>
  </si>
  <si>
    <t xml:space="preserve">BD </t>
  </si>
  <si>
    <t>Preset arterial blood collection syringe</t>
  </si>
  <si>
    <t>1 test</t>
  </si>
  <si>
    <t xml:space="preserve">Kapilare za gasne analize </t>
  </si>
  <si>
    <t xml:space="preserve">SC Sangius </t>
  </si>
  <si>
    <t>Plastic capillaries for blood gas</t>
  </si>
  <si>
    <t>100 kapilara</t>
  </si>
  <si>
    <t xml:space="preserve">SRC Multy level cassettes </t>
  </si>
  <si>
    <t>SRC Multi level cassete</t>
  </si>
  <si>
    <t xml:space="preserve">1 komad </t>
  </si>
  <si>
    <t xml:space="preserve">Hb - cal kaeta </t>
  </si>
  <si>
    <t>Hb Cal cass.</t>
  </si>
  <si>
    <t>Opti CCA-TS2 B - lac type</t>
  </si>
  <si>
    <t>Opti B-lac</t>
  </si>
  <si>
    <t xml:space="preserve">25 testova </t>
  </si>
  <si>
    <t>Укупно за партију 91:</t>
  </si>
  <si>
    <t>Партија 107</t>
  </si>
  <si>
    <t>Potrošni materijal za aparat Bactec 9050/9120/9240/FX40/MGIT960</t>
  </si>
  <si>
    <t>HEMOKULTURE za odrasle, AErobne</t>
  </si>
  <si>
    <t>Becton Dickinson</t>
  </si>
  <si>
    <t>Bactec Plus Aerobic</t>
  </si>
  <si>
    <t>50 komad/pakovanje</t>
  </si>
  <si>
    <t xml:space="preserve">HEMOKULTURE dečije </t>
  </si>
  <si>
    <t>Bactec Peds Plus</t>
  </si>
  <si>
    <t>HEMOKULTURE  za odrasle, Anaerobne</t>
  </si>
  <si>
    <t>Bactec Plus Anaerobic</t>
  </si>
  <si>
    <t>Bactec PLUS aerobic, PLUS Anaerobic/ LYTHIC/MYCOSIS/ PEDS PLUS ili BACTEC STANDARD Aerobic/Anaerobic za aparat BACTEC 9240</t>
  </si>
  <si>
    <t>Bactec Plus Aerobic, Plus Anaerobic, Lythic/Anaerobic, Mycosis, Peds Plus, Bactec Standard Aerobic/Anaerobic</t>
  </si>
  <si>
    <t xml:space="preserve">Течна подлога </t>
  </si>
  <si>
    <t>Bactec MGIT Tubes</t>
  </si>
  <si>
    <t>100 komadа</t>
  </si>
  <si>
    <t xml:space="preserve">Одговарајући антибактеријски додатак за течне подлоге из тачке 1 </t>
  </si>
  <si>
    <t>Bactec MGIT Supplement Kit</t>
  </si>
  <si>
    <t>1 pakovanje се користи за 100 подлога</t>
  </si>
  <si>
    <t xml:space="preserve">SIRE кит </t>
  </si>
  <si>
    <t>Bactec MGIT SIRE Kit</t>
  </si>
  <si>
    <t>1 pakovanje се користи за 40 подлога</t>
  </si>
  <si>
    <t xml:space="preserve">PZA кит </t>
  </si>
  <si>
    <t>Bactec MGIT PZA Kit</t>
  </si>
  <si>
    <t>1 pakovanje се користи за 50 подлога</t>
  </si>
  <si>
    <t xml:space="preserve">PZA MEDIUM </t>
  </si>
  <si>
    <t>Bactec MGIT PZA Medium</t>
  </si>
  <si>
    <t>25 китова</t>
  </si>
  <si>
    <t>Calibrator kit MGIT</t>
  </si>
  <si>
    <t>Calibrator Kit MGIT</t>
  </si>
  <si>
    <t>MGIT TB ID test</t>
  </si>
  <si>
    <t>MGIT TB ID Test</t>
  </si>
  <si>
    <t xml:space="preserve"> 25 тестова</t>
  </si>
  <si>
    <t>BD Taxo™ - TB Niacin Test Strips a 25, "ili odgovarajući"</t>
  </si>
  <si>
    <t>Niacin Test Strips</t>
  </si>
  <si>
    <t>25/1</t>
  </si>
  <si>
    <t>BD Taxo™ - TB Niacin Test Control a 1 "ili odgovarajući"</t>
  </si>
  <si>
    <t>Niacin Test Control</t>
  </si>
  <si>
    <t>50/1</t>
  </si>
  <si>
    <t>BD MGIT™ - Tubes a 100 "ili odgovarajući"</t>
  </si>
  <si>
    <t>100/1</t>
  </si>
  <si>
    <t>BD MGIT OADC Enrichment</t>
  </si>
  <si>
    <t>Bactec MGIT Supp.</t>
  </si>
  <si>
    <t>za 100 testova</t>
  </si>
  <si>
    <t>BD MGIT PANTA Antibiotic Mixture</t>
  </si>
  <si>
    <t>Bactec MGIT IR Kit</t>
  </si>
  <si>
    <t>BBL MycoPrep Reagent</t>
  </si>
  <si>
    <t>Mycoprep Kit</t>
  </si>
  <si>
    <t>BD Difco Lowenstern Base</t>
  </si>
  <si>
    <t>Lowenstein Jensem Base</t>
  </si>
  <si>
    <t xml:space="preserve">500 gr </t>
  </si>
  <si>
    <t>BD Lowenstein Jensen Medium Slants</t>
  </si>
  <si>
    <t>Lowenstein Jensen Medium Slants</t>
  </si>
  <si>
    <t>100 подлога</t>
  </si>
  <si>
    <t>Bactec FOS Culture supplements kit</t>
  </si>
  <si>
    <t>FOS Culture Supplement Kit</t>
  </si>
  <si>
    <t>Kit</t>
  </si>
  <si>
    <t>Укупно за партију 107:</t>
  </si>
  <si>
    <t>Партија 134</t>
  </si>
  <si>
    <t>Laboratorijski testovi i reagensi za  Phoenix 100 - Becton Dickinosaparat</t>
  </si>
  <si>
    <t>ID broth</t>
  </si>
  <si>
    <t>ID Broth</t>
  </si>
  <si>
    <t>AST BROTH</t>
  </si>
  <si>
    <t>AST Broth</t>
  </si>
  <si>
    <t>AST - S BROTH</t>
  </si>
  <si>
    <t>AST S Broth</t>
  </si>
  <si>
    <t>AST - Indicator (10 x 6 ml)</t>
  </si>
  <si>
    <t>AST Indicator</t>
  </si>
  <si>
    <t>AST - S indicator</t>
  </si>
  <si>
    <t>AST S Indicator</t>
  </si>
  <si>
    <t>Panel PX NMIC/ID-402, 25 testa</t>
  </si>
  <si>
    <t>Panel PX NMIC/ID 402</t>
  </si>
  <si>
    <t>Panel PX PMIC/ID-90, 25 testa</t>
  </si>
  <si>
    <t>Panel PX PMIC/ID-90</t>
  </si>
  <si>
    <t>Panel PX SMIC/ID-11, 25 testa</t>
  </si>
  <si>
    <t>Panel PX SMIC/ID-11</t>
  </si>
  <si>
    <t>Panel YID, 25 testa</t>
  </si>
  <si>
    <t>Panel PX YID</t>
  </si>
  <si>
    <t>Укупно за партију 134:</t>
  </si>
  <si>
    <t>Партија 144</t>
  </si>
  <si>
    <t>Reagensi za biohemijski analizator  Cor-Lyte</t>
  </si>
  <si>
    <t>Reagent fluid pack,ISE pack</t>
  </si>
  <si>
    <t xml:space="preserve">Cormay </t>
  </si>
  <si>
    <t>ISE Pack</t>
  </si>
  <si>
    <t xml:space="preserve">       1  komad</t>
  </si>
  <si>
    <t>Cleaning solution</t>
  </si>
  <si>
    <t>Cleanind sol</t>
  </si>
  <si>
    <t xml:space="preserve">        100 ml </t>
  </si>
  <si>
    <t>Conditioner solution</t>
  </si>
  <si>
    <t>Conditioning sol</t>
  </si>
  <si>
    <t>Deproteiniser solution</t>
  </si>
  <si>
    <t>Deproteiner sol</t>
  </si>
  <si>
    <t>ISE Trol</t>
  </si>
  <si>
    <t xml:space="preserve">ISE trol </t>
  </si>
  <si>
    <t xml:space="preserve">        (10 x 1,8ml) 3nivoa</t>
  </si>
  <si>
    <r>
      <t xml:space="preserve">Elektroda za Na </t>
    </r>
    <r>
      <rPr>
        <sz val="9"/>
        <color indexed="8"/>
        <rFont val="Cambria Math"/>
        <family val="1"/>
      </rPr>
      <t>⁺</t>
    </r>
  </si>
  <si>
    <t>Na electrode</t>
  </si>
  <si>
    <t xml:space="preserve">        1 elektroda</t>
  </si>
  <si>
    <r>
      <t xml:space="preserve">Elektroda za K </t>
    </r>
    <r>
      <rPr>
        <sz val="9"/>
        <color indexed="8"/>
        <rFont val="Cambria Math"/>
        <family val="1"/>
      </rPr>
      <t>⁺</t>
    </r>
  </si>
  <si>
    <t>K electrode</t>
  </si>
  <si>
    <r>
      <t>Elektroda za Cl</t>
    </r>
    <r>
      <rPr>
        <sz val="9"/>
        <color indexed="8"/>
        <rFont val="Cambria Math"/>
        <family val="1"/>
      </rPr>
      <t>⁻</t>
    </r>
  </si>
  <si>
    <t>Cl electrode</t>
  </si>
  <si>
    <t>Referentna elektroda</t>
  </si>
  <si>
    <t>Reference electrode</t>
  </si>
  <si>
    <t>Укупно за партију 144:</t>
  </si>
  <si>
    <t>Партија 163</t>
  </si>
  <si>
    <t>Reagensi za biohemijski analizator CS- 300B "DIRUI" (Dirui Industrial CO)</t>
  </si>
  <si>
    <t>Glukoza god-pap</t>
  </si>
  <si>
    <t>Cormay</t>
  </si>
  <si>
    <t>Glucose 500</t>
  </si>
  <si>
    <t>2000 ml</t>
  </si>
  <si>
    <t>Urea kinetička metoda</t>
  </si>
  <si>
    <t>Urea 120</t>
  </si>
  <si>
    <t>5x96ml,1x120ml</t>
  </si>
  <si>
    <t>Kreatinin – jaffe  metoda</t>
  </si>
  <si>
    <t>Creatinine 500</t>
  </si>
  <si>
    <t>3x400ml,1x300ml</t>
  </si>
  <si>
    <t>AST IFCC metoda</t>
  </si>
  <si>
    <t>ASAT 120</t>
  </si>
  <si>
    <t>ALT IFCC metoda</t>
  </si>
  <si>
    <t>ALAT 120</t>
  </si>
  <si>
    <t>GAMA GT IFCC</t>
  </si>
  <si>
    <t>GGT 60</t>
  </si>
  <si>
    <t>5x48ml,1x60ml</t>
  </si>
  <si>
    <t>Alkalna fosfataza IFCC metoda</t>
  </si>
  <si>
    <t>ALT60</t>
  </si>
  <si>
    <t>Kreatin kinaza IFCC metoda</t>
  </si>
  <si>
    <t>CK 60</t>
  </si>
  <si>
    <t>5x50ml,1x50ml</t>
  </si>
  <si>
    <t>Holesterol</t>
  </si>
  <si>
    <t>Chol 500</t>
  </si>
  <si>
    <t>2000ml</t>
  </si>
  <si>
    <t>Trigliceridi</t>
  </si>
  <si>
    <t>Tg 120</t>
  </si>
  <si>
    <t>Bilirubin totalni/Malloy Evelyin metoda/</t>
  </si>
  <si>
    <t>Bil Total 120</t>
  </si>
  <si>
    <t>CRPu serumu imunoturbidimetrija</t>
  </si>
  <si>
    <t>CRP ultra</t>
  </si>
  <si>
    <t>1x46,5ml,1x48,5ml</t>
  </si>
  <si>
    <t>CRP kontrola</t>
  </si>
  <si>
    <t>Immuno control</t>
  </si>
  <si>
    <t>2x3ml</t>
  </si>
  <si>
    <t>CRP kalibrator u pet tačaka</t>
  </si>
  <si>
    <t>CRP calibrator</t>
  </si>
  <si>
    <t>Totalni protein</t>
  </si>
  <si>
    <t>Tprot 120</t>
  </si>
  <si>
    <t>6x120ml</t>
  </si>
  <si>
    <t>HDL holesterol/direktna  metoda/</t>
  </si>
  <si>
    <t>HDL Direct</t>
  </si>
  <si>
    <t>4x30ml,4x10ml</t>
  </si>
  <si>
    <t>Gvožđe/ Ferozin/</t>
  </si>
  <si>
    <t>Fe 60</t>
  </si>
  <si>
    <t>Kontrolni serum normalni</t>
  </si>
  <si>
    <t>Control serum N</t>
  </si>
  <si>
    <t>4x5 ml</t>
  </si>
  <si>
    <t>Kontrolni serum patološki</t>
  </si>
  <si>
    <t>Control serum P</t>
  </si>
  <si>
    <t>Multikalibrator</t>
  </si>
  <si>
    <t>Multical</t>
  </si>
  <si>
    <t xml:space="preserve">Alkalni rastvor za DIRUI </t>
  </si>
  <si>
    <t>CS Alcaline sol 2l</t>
  </si>
  <si>
    <t>2L</t>
  </si>
  <si>
    <t>Anti akterijski deterdzent</t>
  </si>
  <si>
    <t>CS Antibacterial sol.</t>
  </si>
  <si>
    <t>Укупно за партију 163:</t>
  </si>
  <si>
    <t>Партија 178</t>
  </si>
  <si>
    <t>Reagensi za biohemijski analizator SPHERA (EDIF instruments)</t>
  </si>
  <si>
    <t xml:space="preserve">Albumin  BCG </t>
  </si>
  <si>
    <t xml:space="preserve">Albumin </t>
  </si>
  <si>
    <t>1080 тестова</t>
  </si>
  <si>
    <t>ALP</t>
  </si>
  <si>
    <t>900 testova</t>
  </si>
  <si>
    <t>ALT</t>
  </si>
  <si>
    <t>AST</t>
  </si>
  <si>
    <t>Glukoza</t>
  </si>
  <si>
    <t>Glucose</t>
  </si>
  <si>
    <t>1500 testova</t>
  </si>
  <si>
    <t>Gvožđe</t>
  </si>
  <si>
    <t>Ferrum</t>
  </si>
  <si>
    <t>450 testova</t>
  </si>
  <si>
    <t>Chol</t>
  </si>
  <si>
    <t>1080 testova</t>
  </si>
  <si>
    <t>HDL - holesterol</t>
  </si>
  <si>
    <t>480 тестова</t>
  </si>
  <si>
    <t xml:space="preserve">Kreatinin </t>
  </si>
  <si>
    <t>Creatinine</t>
  </si>
  <si>
    <t>900 тестова</t>
  </si>
  <si>
    <t>LDH</t>
  </si>
  <si>
    <t>Tg</t>
  </si>
  <si>
    <t>1800 testova</t>
  </si>
  <si>
    <t>Ukupni bilirubin</t>
  </si>
  <si>
    <t>Bit total</t>
  </si>
  <si>
    <t>Ukupni proteini</t>
  </si>
  <si>
    <t>T prot</t>
  </si>
  <si>
    <t>2160 testova</t>
  </si>
  <si>
    <t>Urea</t>
  </si>
  <si>
    <t>Mokracna kiselina</t>
  </si>
  <si>
    <t>Uric acid</t>
  </si>
  <si>
    <t>1800 analiza</t>
  </si>
  <si>
    <t>Fosfor</t>
  </si>
  <si>
    <t>P</t>
  </si>
  <si>
    <t>540 analiza</t>
  </si>
  <si>
    <t xml:space="preserve">Kalcium </t>
  </si>
  <si>
    <t>Ca</t>
  </si>
  <si>
    <t>900 analiza</t>
  </si>
  <si>
    <t>CRP</t>
  </si>
  <si>
    <t>285 testova</t>
  </si>
  <si>
    <t>Kontrolni serum normalnih vrednosti</t>
  </si>
  <si>
    <t>20ml</t>
  </si>
  <si>
    <t xml:space="preserve">Kontrolni serum patoloskih vrednosti </t>
  </si>
  <si>
    <t>Multikalibratorski serum</t>
  </si>
  <si>
    <t>20 ml</t>
  </si>
  <si>
    <t xml:space="preserve">Sistemski rastvor za odrzavanje aparata Sphera </t>
  </si>
  <si>
    <t>Edif Instruments</t>
  </si>
  <si>
    <t>Systemic sol  Neat S</t>
  </si>
  <si>
    <t xml:space="preserve">Wash solution za odrzavanje aparta sphera </t>
  </si>
  <si>
    <t xml:space="preserve">Cleaning sol Neat C </t>
  </si>
  <si>
    <t>Kontrola za CRP normalnih i patoloskih vrednosti</t>
  </si>
  <si>
    <t>6ml</t>
  </si>
  <si>
    <t>Kalibrator za CRP u pet tacaka</t>
  </si>
  <si>
    <t>CRP cal</t>
  </si>
  <si>
    <t>10ml</t>
  </si>
  <si>
    <t>Serumske čašice za aparat Sphera (edif instument)</t>
  </si>
  <si>
    <t>Serum cups pack</t>
  </si>
  <si>
    <t>500 komada</t>
  </si>
  <si>
    <t>Plasticni kontejneri za reagense sa zapusacima</t>
  </si>
  <si>
    <t>Reagent bottle for Sphera</t>
  </si>
  <si>
    <t>30 komada</t>
  </si>
  <si>
    <t>Plasticne radno reakcione kivete</t>
  </si>
  <si>
    <t>Reaction cell pack</t>
  </si>
  <si>
    <t>200 komada</t>
  </si>
  <si>
    <t>Latex removal solution</t>
  </si>
  <si>
    <t>Latex removal Neat L</t>
  </si>
  <si>
    <t>Укупно за партију 178:</t>
  </si>
  <si>
    <t>Партија 191</t>
  </si>
  <si>
    <t>Reagensi za biohemjski analizator OPTI LiON  (OPTI Medical Systems)</t>
  </si>
  <si>
    <t>TEST-KASETE ZA ANALIZU ELEKTROLITA E-Plus type</t>
  </si>
  <si>
    <t xml:space="preserve">Opti E Plus </t>
  </si>
  <si>
    <t>1 x 25</t>
  </si>
  <si>
    <t>Kontrola za Opti Lion - Opti check lytes</t>
  </si>
  <si>
    <t>Opti Check Lytes</t>
  </si>
  <si>
    <t>3x10 ampula</t>
  </si>
  <si>
    <t>Укупно за партију 191:</t>
  </si>
  <si>
    <t>Партија 210</t>
  </si>
  <si>
    <t>Potrošni materijal za analizator znoja SM-01 proizvođača Tecil/Sanasol</t>
  </si>
  <si>
    <t>Rezerne elektrode za analizu znoja set</t>
  </si>
  <si>
    <t>Tecil</t>
  </si>
  <si>
    <t>Elektrode set</t>
  </si>
  <si>
    <t>Kontrolni standard 90 mmol/l</t>
  </si>
  <si>
    <t xml:space="preserve">Tecil </t>
  </si>
  <si>
    <t>Kontrol standard</t>
  </si>
  <si>
    <t>Gumene elektrode za SM-01</t>
  </si>
  <si>
    <t>Gumene elektrode</t>
  </si>
  <si>
    <t>2 komad</t>
  </si>
  <si>
    <t>ST-01 tester za elektrode</t>
  </si>
  <si>
    <t>ST-01 taster</t>
  </si>
  <si>
    <t>Укупно за партију 210:</t>
  </si>
  <si>
    <t>RGN200025</t>
  </si>
  <si>
    <t>RGN200026</t>
  </si>
  <si>
    <t>RGN200027</t>
  </si>
  <si>
    <t>RGN200028</t>
  </si>
  <si>
    <t>RGN200029</t>
  </si>
  <si>
    <t>RGN200030</t>
  </si>
  <si>
    <t>RGN200031</t>
  </si>
  <si>
    <t>RGN200032</t>
  </si>
  <si>
    <t>RGN200033</t>
  </si>
  <si>
    <t>RGN200034</t>
  </si>
  <si>
    <t>RGN200035</t>
  </si>
  <si>
    <t>RGN200036</t>
  </si>
  <si>
    <t>RGN200037</t>
  </si>
  <si>
    <t>RGN200038</t>
  </si>
  <si>
    <t>RGN200039</t>
  </si>
  <si>
    <t>RGN200040</t>
  </si>
  <si>
    <t>RGN200041</t>
  </si>
  <si>
    <t>RGN200397</t>
  </si>
  <si>
    <t>RGN200398</t>
  </si>
  <si>
    <t>RGN200399</t>
  </si>
  <si>
    <t>RGN200400</t>
  </si>
  <si>
    <t>RGN200401</t>
  </si>
  <si>
    <t>RGN200402</t>
  </si>
  <si>
    <t>RGN200403</t>
  </si>
  <si>
    <t>RGN200404</t>
  </si>
  <si>
    <t>RGN200405</t>
  </si>
  <si>
    <t>RGN200406</t>
  </si>
  <si>
    <t>RGN200407</t>
  </si>
  <si>
    <t>RGN200408</t>
  </si>
  <si>
    <t>RGN200409</t>
  </si>
  <si>
    <t>RGN200410</t>
  </si>
  <si>
    <t>RGN200411</t>
  </si>
  <si>
    <t>RGN200412</t>
  </si>
  <si>
    <t>RGN200413</t>
  </si>
  <si>
    <t>RGN200414</t>
  </si>
  <si>
    <t>RGN200415</t>
  </si>
  <si>
    <t>RGN200416</t>
  </si>
  <si>
    <t>RGN200417</t>
  </si>
  <si>
    <t>RGN200418</t>
  </si>
  <si>
    <t>RGN200419</t>
  </si>
  <si>
    <t>RGN200420</t>
  </si>
  <si>
    <t>RGN200421</t>
  </si>
  <si>
    <t>RGN200422</t>
  </si>
  <si>
    <t>RGN200423</t>
  </si>
  <si>
    <t>RGN200424</t>
  </si>
  <si>
    <t>RGN200425</t>
  </si>
  <si>
    <t>RGN200426</t>
  </si>
  <si>
    <t>RGN200427</t>
  </si>
  <si>
    <t>RGN200428</t>
  </si>
  <si>
    <t>RGN200429</t>
  </si>
  <si>
    <t>RGN200430</t>
  </si>
  <si>
    <t>RGN200431</t>
  </si>
  <si>
    <t>RGN200432</t>
  </si>
  <si>
    <t>RGN200433</t>
  </si>
  <si>
    <t>RGN200434</t>
  </si>
  <si>
    <t>RGN200435</t>
  </si>
  <si>
    <t>RGN200436</t>
  </si>
  <si>
    <t>RGN200437</t>
  </si>
  <si>
    <t>RGN200438</t>
  </si>
  <si>
    <t>RGN200439</t>
  </si>
  <si>
    <t>RGN200440</t>
  </si>
  <si>
    <t>RGN200441</t>
  </si>
  <si>
    <t>RGN200442</t>
  </si>
  <si>
    <t>RGN200443</t>
  </si>
  <si>
    <t>RGN200444</t>
  </si>
  <si>
    <t>RGN200445</t>
  </si>
  <si>
    <t>RGN200446</t>
  </si>
  <si>
    <t>RGN200447</t>
  </si>
  <si>
    <t>RGN200448</t>
  </si>
  <si>
    <t>RGN200449</t>
  </si>
  <si>
    <t>RGN200450</t>
  </si>
  <si>
    <t>RGN200451</t>
  </si>
  <si>
    <t>RGN200452</t>
  </si>
  <si>
    <t>RGN200453</t>
  </si>
  <si>
    <t>RGN200454</t>
  </si>
  <si>
    <t>RGN200455</t>
  </si>
  <si>
    <t>RGN200456</t>
  </si>
  <si>
    <t>RGN200457</t>
  </si>
  <si>
    <t>RGN200458</t>
  </si>
  <si>
    <t>RGN200459</t>
  </si>
  <si>
    <t>RGN200460</t>
  </si>
  <si>
    <t>RGN200461</t>
  </si>
  <si>
    <t>RGN200462</t>
  </si>
  <si>
    <t>RGN200463</t>
  </si>
  <si>
    <t>RGN200464</t>
  </si>
  <si>
    <t>RGN200465</t>
  </si>
  <si>
    <t>RGN200466</t>
  </si>
  <si>
    <t>RGN200467</t>
  </si>
  <si>
    <t>RGN200468</t>
  </si>
  <si>
    <t>RGN200469</t>
  </si>
  <si>
    <t>RGN200470</t>
  </si>
  <si>
    <t>RGN200471</t>
  </si>
  <si>
    <t>RGN200472</t>
  </si>
  <si>
    <t>RGN200473</t>
  </si>
  <si>
    <t>RGN200474</t>
  </si>
  <si>
    <t>RGN200475</t>
  </si>
  <si>
    <t>RGN200742</t>
  </si>
  <si>
    <t>RGN200743</t>
  </si>
  <si>
    <t>RGN200744</t>
  </si>
  <si>
    <t>RGN202284</t>
  </si>
  <si>
    <t>RGN202285</t>
  </si>
  <si>
    <t>RGN202286</t>
  </si>
  <si>
    <t>RGN202287</t>
  </si>
  <si>
    <t>RGN202288</t>
  </si>
  <si>
    <t>RGN202289</t>
  </si>
  <si>
    <t>RGN202290</t>
  </si>
  <si>
    <t>RGN202291</t>
  </si>
  <si>
    <t>RGN202292</t>
  </si>
  <si>
    <t>RGN202293</t>
  </si>
  <si>
    <t>RGN202294</t>
  </si>
  <si>
    <t>RGN202295</t>
  </si>
  <si>
    <t>RGN202296</t>
  </si>
  <si>
    <t>RGN202297</t>
  </si>
  <si>
    <t>RGN202298</t>
  </si>
  <si>
    <t>RGN202299</t>
  </si>
  <si>
    <t>RGN202300</t>
  </si>
  <si>
    <t>RGN202301</t>
  </si>
  <si>
    <t>RGN202302</t>
  </si>
  <si>
    <t>RGN202303</t>
  </si>
  <si>
    <t>RGN202304</t>
  </si>
  <si>
    <t>RGN202305</t>
  </si>
  <si>
    <t>RGN202306</t>
  </si>
  <si>
    <t>RGN202307</t>
  </si>
  <si>
    <t>RGN202308</t>
  </si>
  <si>
    <t>RGN202309</t>
  </si>
  <si>
    <t>RGN202310</t>
  </si>
  <si>
    <t>RGN202311</t>
  </si>
  <si>
    <t>RGN202312</t>
  </si>
  <si>
    <t>RGN202313</t>
  </si>
  <si>
    <t>RGN202314</t>
  </si>
  <si>
    <t>RGN202315</t>
  </si>
  <si>
    <t>RGN202316</t>
  </si>
  <si>
    <t>RGN202317</t>
  </si>
  <si>
    <t>RGN202318</t>
  </si>
  <si>
    <t>RGN202319</t>
  </si>
  <si>
    <t>RGN202320</t>
  </si>
  <si>
    <t>RGN202321</t>
  </si>
  <si>
    <t>RGN202322</t>
  </si>
  <si>
    <t>RGN202323</t>
  </si>
  <si>
    <t>RGN202324</t>
  </si>
  <si>
    <t>RGN202325</t>
  </si>
  <si>
    <t>RGN202326</t>
  </si>
  <si>
    <t>RGN202327</t>
  </si>
  <si>
    <t>RGN202328</t>
  </si>
  <si>
    <t>RGN202329</t>
  </si>
  <si>
    <t>RGN202330</t>
  </si>
  <si>
    <t>RGN202331</t>
  </si>
  <si>
    <t>RGN202332</t>
  </si>
  <si>
    <t>RGN202333</t>
  </si>
  <si>
    <t>RGN202334</t>
  </si>
  <si>
    <t>RGN202335</t>
  </si>
  <si>
    <t>RGN202336</t>
  </si>
  <si>
    <t>RGN202337</t>
  </si>
  <si>
    <t>RGN202338</t>
  </si>
  <si>
    <t>RGN202339</t>
  </si>
  <si>
    <t>RGN202409</t>
  </si>
  <si>
    <t>RGN202410</t>
  </si>
  <si>
    <t>RGN202411</t>
  </si>
  <si>
    <t>RGN202412</t>
  </si>
  <si>
    <t>RGN202413</t>
  </si>
  <si>
    <t>RGN202414</t>
  </si>
  <si>
    <t>RGN202415</t>
  </si>
  <si>
    <t>RGN202416</t>
  </si>
  <si>
    <t>RGN202727</t>
  </si>
  <si>
    <t>RGN202728</t>
  </si>
  <si>
    <t>RGN202729</t>
  </si>
  <si>
    <t>RGN202730</t>
  </si>
  <si>
    <t>RGN202731</t>
  </si>
  <si>
    <t>RGN202732</t>
  </si>
  <si>
    <t>RGN202733</t>
  </si>
  <si>
    <t>RGN202734</t>
  </si>
  <si>
    <t>RGN202735</t>
  </si>
  <si>
    <t>RGN202736</t>
  </si>
  <si>
    <t>RGN202737</t>
  </si>
  <si>
    <t>RGN202738</t>
  </si>
  <si>
    <t>RGN202739</t>
  </si>
  <si>
    <t>RGN202740</t>
  </si>
  <si>
    <t>RGN202741</t>
  </si>
  <si>
    <t>RGN202742</t>
  </si>
  <si>
    <t>RGN202743</t>
  </si>
  <si>
    <t>RGN202744</t>
  </si>
  <si>
    <t>RGN202745</t>
  </si>
  <si>
    <t>RGN202746</t>
  </si>
  <si>
    <t>RGN203267</t>
  </si>
  <si>
    <t>RGN203268</t>
  </si>
  <si>
    <t>RGN203269</t>
  </si>
  <si>
    <t>RGN203270</t>
  </si>
  <si>
    <t>RGN203271</t>
  </si>
  <si>
    <t>RGN203272</t>
  </si>
  <si>
    <t>RGN203273</t>
  </si>
  <si>
    <t>RGN203274</t>
  </si>
  <si>
    <t>RGN203275</t>
  </si>
  <si>
    <t>RGN203424</t>
  </si>
  <si>
    <t>RGN203425</t>
  </si>
  <si>
    <t>RGN203426</t>
  </si>
  <si>
    <t>RGN203427</t>
  </si>
  <si>
    <t>RGN203428</t>
  </si>
  <si>
    <t>RGN203429</t>
  </si>
  <si>
    <t>RGN203430</t>
  </si>
  <si>
    <t>RGN203431</t>
  </si>
  <si>
    <t>RGN203432</t>
  </si>
  <si>
    <t>RGN204142</t>
  </si>
  <si>
    <t>RGN204143</t>
  </si>
  <si>
    <t>RGN204144</t>
  </si>
  <si>
    <t>RGN204145</t>
  </si>
  <si>
    <t>RGN204146</t>
  </si>
  <si>
    <t>RGN204147</t>
  </si>
  <si>
    <t>RGN204148</t>
  </si>
  <si>
    <t>RGN204149</t>
  </si>
  <si>
    <t>RGN204150</t>
  </si>
  <si>
    <t>RGN204151</t>
  </si>
  <si>
    <t>RGN204152</t>
  </si>
  <si>
    <t>RGN204153</t>
  </si>
  <si>
    <t>RGN204154</t>
  </si>
  <si>
    <t>RGN204155</t>
  </si>
  <si>
    <t>RGN204156</t>
  </si>
  <si>
    <t>RGN204157</t>
  </si>
  <si>
    <t>RGN204158</t>
  </si>
  <si>
    <t>RGN204159</t>
  </si>
  <si>
    <t>RGN204160</t>
  </si>
  <si>
    <t>RGN204161</t>
  </si>
  <si>
    <t>RGN204162</t>
  </si>
  <si>
    <t>RGN204163</t>
  </si>
  <si>
    <t>RGN204563</t>
  </si>
  <si>
    <t>RGN204564</t>
  </si>
  <si>
    <t>RGN204565</t>
  </si>
  <si>
    <t>RGN204566</t>
  </si>
  <si>
    <t>RGN204567</t>
  </si>
  <si>
    <t>RGN204568</t>
  </si>
  <si>
    <t>RGN204569</t>
  </si>
  <si>
    <t>RGN204570</t>
  </si>
  <si>
    <t>RGN204571</t>
  </si>
  <si>
    <t>RGN204572</t>
  </si>
  <si>
    <t>RGN204573</t>
  </si>
  <si>
    <t>RGN204574</t>
  </si>
  <si>
    <t>RGN204575</t>
  </si>
  <si>
    <t>RGN204576</t>
  </si>
  <si>
    <t>RGN204577</t>
  </si>
  <si>
    <t>RGN204578</t>
  </si>
  <si>
    <t>RGN204579</t>
  </si>
  <si>
    <t>RGN204580</t>
  </si>
  <si>
    <t>RGN204581</t>
  </si>
  <si>
    <t>RGN204582</t>
  </si>
  <si>
    <t>RGN204583</t>
  </si>
  <si>
    <t>RGN204584</t>
  </si>
  <si>
    <t>RGN204585</t>
  </si>
  <si>
    <t>RGN204586</t>
  </si>
  <si>
    <t>RGN204587</t>
  </si>
  <si>
    <t>RGN204588</t>
  </si>
  <si>
    <t>RGN204589</t>
  </si>
  <si>
    <t>RGN204590</t>
  </si>
  <si>
    <t>RGN204591</t>
  </si>
  <si>
    <t>RGN205186</t>
  </si>
  <si>
    <t>RGN205187</t>
  </si>
  <si>
    <t>RGN205784</t>
  </si>
  <si>
    <t>RGN205785</t>
  </si>
  <si>
    <t>RGN205786</t>
  </si>
  <si>
    <t>RGN205787</t>
  </si>
  <si>
    <t>Партија 76</t>
  </si>
  <si>
    <t>Reagensi i potrošni materijal za aparat  Nihon Kohden Mek-6510K</t>
  </si>
  <si>
    <t>Test trake za analizu urina- minimum 11 analiza
 (10 plus mikroalbumun)</t>
  </si>
  <si>
    <t>RGN202340</t>
  </si>
  <si>
    <t>Укупно за партију 76: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</si>
</sst>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_-;\-* #,##0_-;_-* &quot;-&quot;_-;_-@_-"/>
    <numFmt numFmtId="170" formatCode="_-* #,##0.00\ &quot;KM&quot;_-;\-* #,##0.00\ &quot;KM&quot;_-;_-* &quot;-&quot;??\ &quot;KM&quot;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din.&quot;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Cambria Math"/>
      <family val="1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2" fillId="24" borderId="0" applyNumberFormat="0" applyBorder="0" applyAlignment="0" applyProtection="0"/>
    <xf numFmtId="0" fontId="8" fillId="25" borderId="0" applyNumberFormat="0" applyBorder="0" applyAlignment="0" applyProtection="0"/>
    <xf numFmtId="0" fontId="42" fillId="26" borderId="0" applyNumberFormat="0" applyBorder="0" applyAlignment="0" applyProtection="0"/>
    <xf numFmtId="0" fontId="8" fillId="17" borderId="0" applyNumberFormat="0" applyBorder="0" applyAlignment="0" applyProtection="0"/>
    <xf numFmtId="0" fontId="42" fillId="27" borderId="0" applyNumberFormat="0" applyBorder="0" applyAlignment="0" applyProtection="0"/>
    <xf numFmtId="0" fontId="8" fillId="19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42" fillId="30" borderId="0" applyNumberFormat="0" applyBorder="0" applyAlignment="0" applyProtection="0"/>
    <xf numFmtId="0" fontId="8" fillId="31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42" fillId="38" borderId="0" applyNumberFormat="0" applyBorder="0" applyAlignment="0" applyProtection="0"/>
    <xf numFmtId="0" fontId="8" fillId="39" borderId="0" applyNumberFormat="0" applyBorder="0" applyAlignment="0" applyProtection="0"/>
    <xf numFmtId="0" fontId="42" fillId="40" borderId="0" applyNumberFormat="0" applyBorder="0" applyAlignment="0" applyProtection="0"/>
    <xf numFmtId="0" fontId="8" fillId="29" borderId="0" applyNumberFormat="0" applyBorder="0" applyAlignment="0" applyProtection="0"/>
    <xf numFmtId="0" fontId="42" fillId="41" borderId="0" applyNumberFormat="0" applyBorder="0" applyAlignment="0" applyProtection="0"/>
    <xf numFmtId="0" fontId="8" fillId="31" borderId="0" applyNumberFormat="0" applyBorder="0" applyAlignment="0" applyProtection="0"/>
    <xf numFmtId="0" fontId="42" fillId="42" borderId="0" applyNumberFormat="0" applyBorder="0" applyAlignment="0" applyProtection="0"/>
    <xf numFmtId="0" fontId="8" fillId="43" borderId="0" applyNumberFormat="0" applyBorder="0" applyAlignment="0" applyProtection="0"/>
    <xf numFmtId="0" fontId="43" fillId="44" borderId="0" applyNumberFormat="0" applyBorder="0" applyAlignment="0" applyProtection="0"/>
    <xf numFmtId="0" fontId="9" fillId="5" borderId="0" applyNumberFormat="0" applyBorder="0" applyAlignment="0" applyProtection="0"/>
    <xf numFmtId="0" fontId="44" fillId="45" borderId="1" applyNumberFormat="0" applyAlignment="0" applyProtection="0"/>
    <xf numFmtId="0" fontId="10" fillId="46" borderId="2" applyNumberFormat="0" applyAlignment="0" applyProtection="0"/>
    <xf numFmtId="0" fontId="45" fillId="47" borderId="3" applyNumberFormat="0" applyAlignment="0" applyProtection="0"/>
    <xf numFmtId="0" fontId="11" fillId="48" borderId="4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0">
      <alignment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3" fillId="7" borderId="0" applyNumberFormat="0" applyBorder="0" applyAlignment="0" applyProtection="0"/>
    <xf numFmtId="0" fontId="48" fillId="0" borderId="5" applyNumberFormat="0" applyFill="0" applyAlignment="0" applyProtection="0"/>
    <xf numFmtId="0" fontId="14" fillId="0" borderId="6" applyNumberFormat="0" applyFill="0" applyAlignment="0" applyProtection="0"/>
    <xf numFmtId="0" fontId="49" fillId="0" borderId="7" applyNumberFormat="0" applyFill="0" applyAlignment="0" applyProtection="0"/>
    <xf numFmtId="0" fontId="15" fillId="0" borderId="8" applyNumberFormat="0" applyFill="0" applyAlignment="0" applyProtection="0"/>
    <xf numFmtId="0" fontId="50" fillId="0" borderId="9" applyNumberFormat="0" applyFill="0" applyAlignment="0" applyProtection="0"/>
    <xf numFmtId="0" fontId="16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50" borderId="1" applyNumberFormat="0" applyAlignment="0" applyProtection="0"/>
    <xf numFmtId="0" fontId="17" fillId="13" borderId="2" applyNumberFormat="0" applyAlignment="0" applyProtection="0"/>
    <xf numFmtId="0" fontId="52" fillId="0" borderId="11" applyNumberFormat="0" applyFill="0" applyAlignment="0" applyProtection="0"/>
    <xf numFmtId="0" fontId="18" fillId="0" borderId="12" applyNumberFormat="0" applyFill="0" applyAlignment="0" applyProtection="0"/>
    <xf numFmtId="0" fontId="53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1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95" applyAlignment="1">
      <alignment vertical="center"/>
      <protection/>
    </xf>
    <xf numFmtId="0" fontId="56" fillId="0" borderId="0" xfId="95" applyFont="1" applyAlignment="1">
      <alignment vertical="center"/>
      <protection/>
    </xf>
    <xf numFmtId="0" fontId="0" fillId="0" borderId="0" xfId="95">
      <alignment/>
      <protection/>
    </xf>
    <xf numFmtId="0" fontId="3" fillId="55" borderId="19" xfId="95" applyFont="1" applyFill="1" applyBorder="1" applyAlignment="1">
      <alignment horizontal="center" vertical="center" wrapText="1"/>
      <protection/>
    </xf>
    <xf numFmtId="4" fontId="58" fillId="0" borderId="19" xfId="95" applyNumberFormat="1" applyFont="1" applyFill="1" applyBorder="1" applyAlignment="1">
      <alignment horizontal="center" vertical="center" wrapText="1"/>
      <protection/>
    </xf>
    <xf numFmtId="0" fontId="4" fillId="55" borderId="20" xfId="95" applyFont="1" applyFill="1" applyBorder="1" applyAlignment="1">
      <alignment horizontal="center" vertical="center" wrapText="1"/>
      <protection/>
    </xf>
    <xf numFmtId="0" fontId="4" fillId="55" borderId="21" xfId="95" applyFont="1" applyFill="1" applyBorder="1" applyAlignment="1">
      <alignment horizontal="center" vertical="center" wrapText="1"/>
      <protection/>
    </xf>
    <xf numFmtId="0" fontId="4" fillId="55" borderId="22" xfId="95" applyFont="1" applyFill="1" applyBorder="1" applyAlignment="1">
      <alignment horizontal="center" vertical="center" wrapText="1"/>
      <protection/>
    </xf>
    <xf numFmtId="0" fontId="59" fillId="0" borderId="0" xfId="95" applyFont="1" applyAlignment="1">
      <alignment wrapText="1"/>
      <protection/>
    </xf>
    <xf numFmtId="0" fontId="60" fillId="0" borderId="0" xfId="95" applyFont="1" applyAlignment="1">
      <alignment wrapText="1"/>
      <protection/>
    </xf>
    <xf numFmtId="4" fontId="56" fillId="0" borderId="20" xfId="95" applyNumberFormat="1" applyFont="1" applyBorder="1" applyAlignment="1">
      <alignment vertical="center" wrapText="1"/>
      <protection/>
    </xf>
    <xf numFmtId="4" fontId="56" fillId="0" borderId="22" xfId="95" applyNumberFormat="1" applyFont="1" applyBorder="1" applyAlignment="1">
      <alignment vertical="center" wrapText="1"/>
      <protection/>
    </xf>
    <xf numFmtId="0" fontId="60" fillId="0" borderId="19" xfId="95" applyFont="1" applyBorder="1" applyAlignment="1">
      <alignment horizontal="center" vertical="center" wrapText="1"/>
      <protection/>
    </xf>
    <xf numFmtId="3" fontId="56" fillId="0" borderId="23" xfId="95" applyNumberFormat="1" applyFont="1" applyBorder="1" applyAlignment="1">
      <alignment vertical="center" wrapText="1"/>
      <protection/>
    </xf>
    <xf numFmtId="3" fontId="56" fillId="0" borderId="24" xfId="95" applyNumberFormat="1" applyFont="1" applyBorder="1" applyAlignment="1">
      <alignment vertical="center" wrapText="1"/>
      <protection/>
    </xf>
    <xf numFmtId="0" fontId="0" fillId="0" borderId="0" xfId="95" applyAlignment="1">
      <alignment wrapText="1"/>
      <protection/>
    </xf>
    <xf numFmtId="0" fontId="5" fillId="55" borderId="19" xfId="9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3" fontId="56" fillId="0" borderId="19" xfId="95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95" applyFont="1" applyAlignment="1">
      <alignment vertical="center"/>
      <protection/>
    </xf>
    <xf numFmtId="0" fontId="0" fillId="56" borderId="0" xfId="0" applyFill="1" applyAlignment="1">
      <alignment/>
    </xf>
    <xf numFmtId="1" fontId="0" fillId="56" borderId="0" xfId="0" applyNumberFormat="1" applyFill="1" applyAlignment="1">
      <alignment/>
    </xf>
    <xf numFmtId="4" fontId="56" fillId="56" borderId="0" xfId="0" applyNumberFormat="1" applyFont="1" applyFill="1" applyAlignment="1">
      <alignment horizontal="left"/>
    </xf>
    <xf numFmtId="4" fontId="0" fillId="56" borderId="0" xfId="0" applyNumberFormat="1" applyFill="1" applyAlignment="1">
      <alignment/>
    </xf>
    <xf numFmtId="0" fontId="61" fillId="0" borderId="19" xfId="0" applyFont="1" applyBorder="1" applyAlignment="1">
      <alignment horizontal="center" vertical="center"/>
    </xf>
    <xf numFmtId="0" fontId="61" fillId="56" borderId="19" xfId="0" applyFont="1" applyFill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/>
    </xf>
    <xf numFmtId="4" fontId="62" fillId="56" borderId="19" xfId="0" applyNumberFormat="1" applyFont="1" applyFill="1" applyBorder="1" applyAlignment="1">
      <alignment horizontal="center" vertical="center"/>
    </xf>
    <xf numFmtId="1" fontId="62" fillId="56" borderId="19" xfId="0" applyNumberFormat="1" applyFont="1" applyFill="1" applyBorder="1" applyAlignment="1">
      <alignment horizontal="center" vertical="center"/>
    </xf>
    <xf numFmtId="0" fontId="62" fillId="56" borderId="19" xfId="0" applyFont="1" applyFill="1" applyBorder="1" applyAlignment="1">
      <alignment horizontal="center" vertical="center"/>
    </xf>
    <xf numFmtId="0" fontId="62" fillId="0" borderId="19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4" fontId="62" fillId="0" borderId="19" xfId="0" applyNumberFormat="1" applyFont="1" applyBorder="1" applyAlignment="1">
      <alignment horizontal="center" vertical="center"/>
    </xf>
    <xf numFmtId="4" fontId="62" fillId="56" borderId="19" xfId="0" applyNumberFormat="1" applyFont="1" applyFill="1" applyBorder="1" applyAlignment="1">
      <alignment horizontal="center" vertical="center"/>
    </xf>
    <xf numFmtId="1" fontId="62" fillId="56" borderId="19" xfId="0" applyNumberFormat="1" applyFont="1" applyFill="1" applyBorder="1" applyAlignment="1">
      <alignment horizontal="center" vertical="center"/>
    </xf>
    <xf numFmtId="9" fontId="62" fillId="56" borderId="19" xfId="0" applyNumberFormat="1" applyFont="1" applyFill="1" applyBorder="1" applyAlignment="1">
      <alignment horizontal="center" vertical="center"/>
    </xf>
    <xf numFmtId="0" fontId="61" fillId="0" borderId="19" xfId="0" applyFont="1" applyBorder="1" applyAlignment="1">
      <alignment horizontal="center" vertical="center" wrapText="1"/>
    </xf>
    <xf numFmtId="4" fontId="61" fillId="56" borderId="19" xfId="0" applyNumberFormat="1" applyFont="1" applyFill="1" applyBorder="1" applyAlignment="1">
      <alignment horizontal="center" vertical="center" wrapText="1"/>
    </xf>
    <xf numFmtId="1" fontId="61" fillId="56" borderId="19" xfId="0" applyNumberFormat="1" applyFont="1" applyFill="1" applyBorder="1" applyAlignment="1">
      <alignment horizontal="center" vertical="center" wrapText="1"/>
    </xf>
    <xf numFmtId="4" fontId="62" fillId="56" borderId="19" xfId="0" applyNumberFormat="1" applyFont="1" applyFill="1" applyBorder="1" applyAlignment="1">
      <alignment vertical="center"/>
    </xf>
    <xf numFmtId="4" fontId="63" fillId="56" borderId="19" xfId="0" applyNumberFormat="1" applyFont="1" applyFill="1" applyBorder="1" applyAlignment="1">
      <alignment horizontal="center" vertical="center"/>
    </xf>
    <xf numFmtId="4" fontId="63" fillId="0" borderId="19" xfId="0" applyNumberFormat="1" applyFont="1" applyBorder="1" applyAlignment="1">
      <alignment horizontal="center" vertical="center"/>
    </xf>
    <xf numFmtId="1" fontId="63" fillId="56" borderId="19" xfId="0" applyNumberFormat="1" applyFont="1" applyFill="1" applyBorder="1" applyAlignment="1">
      <alignment horizontal="center" vertical="center"/>
    </xf>
    <xf numFmtId="0" fontId="63" fillId="56" borderId="19" xfId="0" applyFont="1" applyFill="1" applyBorder="1" applyAlignment="1">
      <alignment horizontal="center" vertical="center"/>
    </xf>
    <xf numFmtId="4" fontId="61" fillId="56" borderId="19" xfId="0" applyNumberFormat="1" applyFont="1" applyFill="1" applyBorder="1" applyAlignment="1">
      <alignment vertical="center" wrapText="1"/>
    </xf>
    <xf numFmtId="1" fontId="61" fillId="56" borderId="19" xfId="0" applyNumberFormat="1" applyFont="1" applyFill="1" applyBorder="1" applyAlignment="1">
      <alignment vertical="center" wrapText="1"/>
    </xf>
    <xf numFmtId="0" fontId="61" fillId="56" borderId="19" xfId="0" applyFont="1" applyFill="1" applyBorder="1" applyAlignment="1">
      <alignment vertical="center" wrapText="1"/>
    </xf>
    <xf numFmtId="4" fontId="61" fillId="0" borderId="19" xfId="0" applyNumberFormat="1" applyFont="1" applyBorder="1" applyAlignment="1">
      <alignment vertical="center" wrapText="1"/>
    </xf>
    <xf numFmtId="0" fontId="58" fillId="0" borderId="19" xfId="0" applyFont="1" applyBorder="1" applyAlignment="1">
      <alignment horizontal="center" vertical="center" wrapText="1"/>
    </xf>
    <xf numFmtId="4" fontId="58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56" fillId="57" borderId="19" xfId="0" applyFont="1" applyFill="1" applyBorder="1" applyAlignment="1">
      <alignment horizontal="center" vertical="center" wrapText="1"/>
    </xf>
    <xf numFmtId="4" fontId="56" fillId="56" borderId="19" xfId="0" applyNumberFormat="1" applyFont="1" applyFill="1" applyBorder="1" applyAlignment="1">
      <alignment horizontal="center" vertical="center" wrapText="1"/>
    </xf>
    <xf numFmtId="3" fontId="56" fillId="56" borderId="19" xfId="0" applyNumberFormat="1" applyFont="1" applyFill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3" fontId="58" fillId="0" borderId="19" xfId="0" applyNumberFormat="1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4" fontId="58" fillId="56" borderId="19" xfId="0" applyNumberFormat="1" applyFont="1" applyFill="1" applyBorder="1" applyAlignment="1">
      <alignment horizontal="center" vertical="center"/>
    </xf>
    <xf numFmtId="3" fontId="58" fillId="56" borderId="26" xfId="0" applyNumberFormat="1" applyFont="1" applyFill="1" applyBorder="1" applyAlignment="1">
      <alignment horizontal="center" vertical="center" wrapText="1"/>
    </xf>
    <xf numFmtId="0" fontId="25" fillId="56" borderId="19" xfId="0" applyFont="1" applyFill="1" applyBorder="1" applyAlignment="1">
      <alignment horizontal="center" vertical="center"/>
    </xf>
    <xf numFmtId="4" fontId="25" fillId="56" borderId="19" xfId="0" applyNumberFormat="1" applyFont="1" applyFill="1" applyBorder="1" applyAlignment="1">
      <alignment horizontal="center" vertical="center"/>
    </xf>
    <xf numFmtId="9" fontId="2" fillId="56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0" fontId="64" fillId="0" borderId="19" xfId="0" applyFont="1" applyBorder="1" applyAlignment="1">
      <alignment vertical="center" wrapText="1"/>
    </xf>
    <xf numFmtId="0" fontId="63" fillId="0" borderId="19" xfId="0" applyFont="1" applyBorder="1" applyAlignment="1">
      <alignment horizontal="right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1" fontId="62" fillId="56" borderId="19" xfId="0" applyNumberFormat="1" applyFont="1" applyFill="1" applyBorder="1" applyAlignment="1">
      <alignment horizontal="center" vertical="center"/>
    </xf>
    <xf numFmtId="0" fontId="61" fillId="0" borderId="19" xfId="0" applyFont="1" applyBorder="1" applyAlignment="1">
      <alignment horizontal="right" vertical="center" wrapText="1"/>
    </xf>
    <xf numFmtId="1" fontId="61" fillId="56" borderId="19" xfId="0" applyNumberFormat="1" applyFont="1" applyFill="1" applyBorder="1" applyAlignment="1">
      <alignment horizontal="center" vertical="center" wrapText="1"/>
    </xf>
    <xf numFmtId="4" fontId="62" fillId="56" borderId="19" xfId="0" applyNumberFormat="1" applyFont="1" applyFill="1" applyBorder="1" applyAlignment="1">
      <alignment horizontal="center" vertical="center"/>
    </xf>
    <xf numFmtId="0" fontId="61" fillId="0" borderId="19" xfId="0" applyFont="1" applyBorder="1" applyAlignment="1">
      <alignment horizontal="center" vertical="center" wrapText="1"/>
    </xf>
    <xf numFmtId="4" fontId="61" fillId="56" borderId="19" xfId="0" applyNumberFormat="1" applyFont="1" applyFill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3" fillId="0" borderId="19" xfId="0" applyFont="1" applyBorder="1" applyAlignment="1">
      <alignment vertical="center"/>
    </xf>
    <xf numFmtId="0" fontId="63" fillId="0" borderId="19" xfId="0" applyFont="1" applyBorder="1" applyAlignment="1">
      <alignment horizontal="right" vertical="center"/>
    </xf>
    <xf numFmtId="0" fontId="61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left"/>
    </xf>
    <xf numFmtId="0" fontId="61" fillId="56" borderId="19" xfId="0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vertical="center"/>
    </xf>
    <xf numFmtId="4" fontId="56" fillId="55" borderId="23" xfId="95" applyNumberFormat="1" applyFont="1" applyFill="1" applyBorder="1" applyAlignment="1">
      <alignment horizontal="center" vertical="center" wrapText="1"/>
      <protection/>
    </xf>
    <xf numFmtId="4" fontId="56" fillId="55" borderId="30" xfId="95" applyNumberFormat="1" applyFont="1" applyFill="1" applyBorder="1" applyAlignment="1">
      <alignment horizontal="center" vertical="center" wrapText="1"/>
      <protection/>
    </xf>
    <xf numFmtId="4" fontId="56" fillId="55" borderId="31" xfId="95" applyNumberFormat="1" applyFont="1" applyFill="1" applyBorder="1" applyAlignment="1">
      <alignment horizontal="center" vertical="center" wrapText="1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8"/>
  <sheetViews>
    <sheetView tabSelected="1" zoomScale="70" zoomScaleNormal="70" zoomScalePageLayoutView="0" workbookViewId="0" topLeftCell="A1">
      <selection activeCell="U13" sqref="U13"/>
    </sheetView>
  </sheetViews>
  <sheetFormatPr defaultColWidth="9.140625" defaultRowHeight="12.75"/>
  <cols>
    <col min="2" max="2" width="10.57421875" style="0" customWidth="1"/>
    <col min="3" max="3" width="8.57421875" style="0" customWidth="1"/>
    <col min="4" max="4" width="20.7109375" style="0" customWidth="1"/>
    <col min="5" max="5" width="17.00390625" style="0" customWidth="1"/>
    <col min="6" max="6" width="13.8515625" style="0" customWidth="1"/>
    <col min="7" max="7" width="15.7109375" style="0" customWidth="1"/>
    <col min="8" max="8" width="12.00390625" style="0" customWidth="1"/>
    <col min="9" max="9" width="14.7109375" style="0" customWidth="1"/>
    <col min="10" max="10" width="14.140625" style="0" customWidth="1"/>
    <col min="11" max="11" width="13.8515625" style="0" bestFit="1" customWidth="1"/>
    <col min="12" max="12" width="19.00390625" style="25" hidden="1" customWidth="1"/>
    <col min="13" max="13" width="13.421875" style="0" bestFit="1" customWidth="1"/>
    <col min="14" max="14" width="12.57421875" style="23" hidden="1" customWidth="1"/>
    <col min="15" max="15" width="13.57421875" style="22" hidden="1" customWidth="1"/>
    <col min="16" max="16" width="14.421875" style="22" hidden="1" customWidth="1"/>
    <col min="17" max="17" width="9.140625" style="18" customWidth="1"/>
    <col min="18" max="18" width="9.140625" style="0" customWidth="1"/>
  </cols>
  <sheetData>
    <row r="2" spans="2:16" ht="12.75">
      <c r="B2" s="82" t="s">
        <v>22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4" spans="2:12" ht="12.75">
      <c r="B4" s="83" t="s">
        <v>47</v>
      </c>
      <c r="C4" s="83"/>
      <c r="D4" s="83"/>
      <c r="E4" s="83"/>
      <c r="F4" s="83"/>
      <c r="G4" s="83"/>
      <c r="H4" s="83"/>
      <c r="I4" s="83"/>
      <c r="J4" s="83"/>
      <c r="K4" s="83"/>
      <c r="L4" s="24"/>
    </row>
    <row r="6" spans="2:16" ht="12.75">
      <c r="B6" s="26" t="s">
        <v>48</v>
      </c>
      <c r="C6" s="85" t="s">
        <v>49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2:16" ht="34.5" customHeight="1">
      <c r="B7" s="76" t="s">
        <v>31</v>
      </c>
      <c r="C7" s="76" t="s">
        <v>32</v>
      </c>
      <c r="D7" s="76" t="s">
        <v>33</v>
      </c>
      <c r="E7" s="76" t="s">
        <v>45</v>
      </c>
      <c r="F7" s="81" t="s">
        <v>34</v>
      </c>
      <c r="G7" s="76" t="s">
        <v>35</v>
      </c>
      <c r="H7" s="76" t="s">
        <v>1</v>
      </c>
      <c r="I7" s="76" t="s">
        <v>36</v>
      </c>
      <c r="J7" s="76" t="s">
        <v>26</v>
      </c>
      <c r="K7" s="76" t="s">
        <v>27</v>
      </c>
      <c r="L7" s="77" t="s">
        <v>41</v>
      </c>
      <c r="M7" s="76" t="s">
        <v>37</v>
      </c>
      <c r="N7" s="74" t="s">
        <v>42</v>
      </c>
      <c r="O7" s="84" t="s">
        <v>50</v>
      </c>
      <c r="P7" s="27" t="s">
        <v>51</v>
      </c>
    </row>
    <row r="8" spans="2:16" ht="12.75">
      <c r="B8" s="76"/>
      <c r="C8" s="76"/>
      <c r="D8" s="76"/>
      <c r="E8" s="76"/>
      <c r="F8" s="81"/>
      <c r="G8" s="76"/>
      <c r="H8" s="76"/>
      <c r="I8" s="76"/>
      <c r="J8" s="76"/>
      <c r="K8" s="76"/>
      <c r="L8" s="77"/>
      <c r="M8" s="76"/>
      <c r="N8" s="74"/>
      <c r="O8" s="84"/>
      <c r="P8" s="27" t="s">
        <v>52</v>
      </c>
    </row>
    <row r="9" spans="2:16" ht="12.75" customHeight="1">
      <c r="B9" s="78" t="s">
        <v>53</v>
      </c>
      <c r="C9" s="79" t="s">
        <v>54</v>
      </c>
      <c r="D9" s="79"/>
      <c r="E9" s="79"/>
      <c r="F9" s="79"/>
      <c r="G9" s="79"/>
      <c r="H9" s="79"/>
      <c r="I9" s="79"/>
      <c r="J9" s="79"/>
      <c r="K9" s="28"/>
      <c r="L9" s="29"/>
      <c r="M9" s="28"/>
      <c r="N9" s="30"/>
      <c r="O9" s="31"/>
      <c r="P9" s="31"/>
    </row>
    <row r="10" spans="2:16" ht="34.5" customHeight="1">
      <c r="B10" s="78"/>
      <c r="C10" s="76" t="s">
        <v>32</v>
      </c>
      <c r="D10" s="76" t="s">
        <v>33</v>
      </c>
      <c r="E10" s="76" t="s">
        <v>45</v>
      </c>
      <c r="F10" s="81" t="s">
        <v>34</v>
      </c>
      <c r="G10" s="76" t="s">
        <v>35</v>
      </c>
      <c r="H10" s="76" t="s">
        <v>1</v>
      </c>
      <c r="I10" s="76" t="s">
        <v>36</v>
      </c>
      <c r="J10" s="76" t="s">
        <v>26</v>
      </c>
      <c r="K10" s="76" t="s">
        <v>27</v>
      </c>
      <c r="L10" s="77" t="s">
        <v>41</v>
      </c>
      <c r="M10" s="76" t="s">
        <v>37</v>
      </c>
      <c r="N10" s="74" t="s">
        <v>42</v>
      </c>
      <c r="O10" s="84" t="s">
        <v>50</v>
      </c>
      <c r="P10" s="27" t="s">
        <v>51</v>
      </c>
    </row>
    <row r="11" spans="2:16" ht="12.75">
      <c r="B11" s="78"/>
      <c r="C11" s="76"/>
      <c r="D11" s="76"/>
      <c r="E11" s="76"/>
      <c r="F11" s="81"/>
      <c r="G11" s="76"/>
      <c r="H11" s="76"/>
      <c r="I11" s="76"/>
      <c r="J11" s="76"/>
      <c r="K11" s="76"/>
      <c r="L11" s="77"/>
      <c r="M11" s="76"/>
      <c r="N11" s="74"/>
      <c r="O11" s="84"/>
      <c r="P11" s="27" t="s">
        <v>52</v>
      </c>
    </row>
    <row r="12" spans="2:16" ht="12.75">
      <c r="B12" s="78"/>
      <c r="C12" s="28">
        <v>1</v>
      </c>
      <c r="D12" s="32" t="s">
        <v>55</v>
      </c>
      <c r="E12" s="33" t="s">
        <v>611</v>
      </c>
      <c r="F12" s="32" t="s">
        <v>56</v>
      </c>
      <c r="G12" s="32" t="s">
        <v>57</v>
      </c>
      <c r="H12" s="28" t="s">
        <v>39</v>
      </c>
      <c r="I12" s="32" t="s">
        <v>58</v>
      </c>
      <c r="J12" s="28"/>
      <c r="K12" s="34">
        <v>9600</v>
      </c>
      <c r="L12" s="75"/>
      <c r="M12" s="34">
        <f>J12*K12</f>
        <v>0</v>
      </c>
      <c r="N12" s="72">
        <v>1</v>
      </c>
      <c r="O12" s="37">
        <v>0.2</v>
      </c>
      <c r="P12" s="29">
        <f>M12*O12</f>
        <v>0</v>
      </c>
    </row>
    <row r="13" spans="2:16" ht="12.75">
      <c r="B13" s="78"/>
      <c r="C13" s="28">
        <v>2</v>
      </c>
      <c r="D13" s="32" t="s">
        <v>55</v>
      </c>
      <c r="E13" s="33" t="s">
        <v>612</v>
      </c>
      <c r="F13" s="32" t="s">
        <v>56</v>
      </c>
      <c r="G13" s="32" t="s">
        <v>59</v>
      </c>
      <c r="H13" s="28" t="s">
        <v>39</v>
      </c>
      <c r="I13" s="32" t="s">
        <v>60</v>
      </c>
      <c r="J13" s="28"/>
      <c r="K13" s="34">
        <v>18800</v>
      </c>
      <c r="L13" s="75"/>
      <c r="M13" s="34">
        <f>J13*K13</f>
        <v>0</v>
      </c>
      <c r="N13" s="72"/>
      <c r="O13" s="37">
        <v>0.2</v>
      </c>
      <c r="P13" s="29">
        <f aca="true" t="shared" si="0" ref="P13:P20">M13*O13</f>
        <v>0</v>
      </c>
    </row>
    <row r="14" spans="2:16" ht="36">
      <c r="B14" s="78"/>
      <c r="C14" s="28">
        <v>3</v>
      </c>
      <c r="D14" s="32" t="s">
        <v>61</v>
      </c>
      <c r="E14" s="33" t="s">
        <v>613</v>
      </c>
      <c r="F14" s="32" t="s">
        <v>56</v>
      </c>
      <c r="G14" s="32" t="s">
        <v>62</v>
      </c>
      <c r="H14" s="28" t="s">
        <v>39</v>
      </c>
      <c r="I14" s="32" t="s">
        <v>63</v>
      </c>
      <c r="J14" s="28"/>
      <c r="K14" s="34">
        <v>9800</v>
      </c>
      <c r="L14" s="75"/>
      <c r="M14" s="34">
        <f aca="true" t="shared" si="1" ref="M14:M20">J14*K14</f>
        <v>0</v>
      </c>
      <c r="N14" s="72"/>
      <c r="O14" s="37">
        <v>0.2</v>
      </c>
      <c r="P14" s="29">
        <f t="shared" si="0"/>
        <v>0</v>
      </c>
    </row>
    <row r="15" spans="2:16" ht="24">
      <c r="B15" s="78"/>
      <c r="C15" s="28">
        <v>4</v>
      </c>
      <c r="D15" s="32" t="s">
        <v>64</v>
      </c>
      <c r="E15" s="33" t="s">
        <v>614</v>
      </c>
      <c r="F15" s="32" t="s">
        <v>56</v>
      </c>
      <c r="G15" s="32" t="s">
        <v>65</v>
      </c>
      <c r="H15" s="28" t="s">
        <v>39</v>
      </c>
      <c r="I15" s="32" t="s">
        <v>63</v>
      </c>
      <c r="J15" s="28"/>
      <c r="K15" s="34">
        <v>14700</v>
      </c>
      <c r="L15" s="75"/>
      <c r="M15" s="34">
        <f t="shared" si="1"/>
        <v>0</v>
      </c>
      <c r="N15" s="72"/>
      <c r="O15" s="37">
        <v>0.2</v>
      </c>
      <c r="P15" s="29">
        <f t="shared" si="0"/>
        <v>0</v>
      </c>
    </row>
    <row r="16" spans="2:16" ht="12.75">
      <c r="B16" s="78"/>
      <c r="C16" s="28">
        <v>5</v>
      </c>
      <c r="D16" s="32" t="s">
        <v>66</v>
      </c>
      <c r="E16" s="33" t="s">
        <v>615</v>
      </c>
      <c r="F16" s="32" t="s">
        <v>56</v>
      </c>
      <c r="G16" s="32" t="s">
        <v>66</v>
      </c>
      <c r="H16" s="28" t="s">
        <v>39</v>
      </c>
      <c r="I16" s="32" t="s">
        <v>67</v>
      </c>
      <c r="J16" s="28"/>
      <c r="K16" s="34">
        <v>1325</v>
      </c>
      <c r="L16" s="75"/>
      <c r="M16" s="34">
        <f t="shared" si="1"/>
        <v>0</v>
      </c>
      <c r="N16" s="72"/>
      <c r="O16" s="37">
        <v>0.2</v>
      </c>
      <c r="P16" s="29">
        <f t="shared" si="0"/>
        <v>0</v>
      </c>
    </row>
    <row r="17" spans="2:16" ht="24">
      <c r="B17" s="78"/>
      <c r="C17" s="28">
        <v>6</v>
      </c>
      <c r="D17" s="32" t="s">
        <v>68</v>
      </c>
      <c r="E17" s="33" t="s">
        <v>616</v>
      </c>
      <c r="F17" s="32" t="s">
        <v>56</v>
      </c>
      <c r="G17" s="32" t="s">
        <v>69</v>
      </c>
      <c r="H17" s="28" t="s">
        <v>39</v>
      </c>
      <c r="I17" s="32" t="s">
        <v>70</v>
      </c>
      <c r="J17" s="28"/>
      <c r="K17" s="34">
        <v>3500</v>
      </c>
      <c r="L17" s="75"/>
      <c r="M17" s="34">
        <f t="shared" si="1"/>
        <v>0</v>
      </c>
      <c r="N17" s="72"/>
      <c r="O17" s="37">
        <v>0.2</v>
      </c>
      <c r="P17" s="29">
        <f t="shared" si="0"/>
        <v>0</v>
      </c>
    </row>
    <row r="18" spans="2:16" ht="24">
      <c r="B18" s="78"/>
      <c r="C18" s="28">
        <v>7</v>
      </c>
      <c r="D18" s="32" t="s">
        <v>71</v>
      </c>
      <c r="E18" s="33" t="s">
        <v>617</v>
      </c>
      <c r="F18" s="32" t="s">
        <v>56</v>
      </c>
      <c r="G18" s="32" t="s">
        <v>72</v>
      </c>
      <c r="H18" s="28" t="s">
        <v>39</v>
      </c>
      <c r="I18" s="32" t="s">
        <v>70</v>
      </c>
      <c r="J18" s="28"/>
      <c r="K18" s="34">
        <v>3500</v>
      </c>
      <c r="L18" s="75"/>
      <c r="M18" s="34">
        <f t="shared" si="1"/>
        <v>0</v>
      </c>
      <c r="N18" s="72"/>
      <c r="O18" s="37">
        <v>0.2</v>
      </c>
      <c r="P18" s="29">
        <f t="shared" si="0"/>
        <v>0</v>
      </c>
    </row>
    <row r="19" spans="2:16" ht="24">
      <c r="B19" s="78"/>
      <c r="C19" s="28">
        <v>8</v>
      </c>
      <c r="D19" s="32" t="s">
        <v>73</v>
      </c>
      <c r="E19" s="33" t="s">
        <v>618</v>
      </c>
      <c r="F19" s="32" t="s">
        <v>56</v>
      </c>
      <c r="G19" s="32" t="s">
        <v>74</v>
      </c>
      <c r="H19" s="28" t="s">
        <v>39</v>
      </c>
      <c r="I19" s="32" t="s">
        <v>70</v>
      </c>
      <c r="J19" s="28"/>
      <c r="K19" s="34">
        <v>3500</v>
      </c>
      <c r="L19" s="75"/>
      <c r="M19" s="34">
        <f t="shared" si="1"/>
        <v>0</v>
      </c>
      <c r="N19" s="72"/>
      <c r="O19" s="37">
        <v>0.2</v>
      </c>
      <c r="P19" s="29">
        <f t="shared" si="0"/>
        <v>0</v>
      </c>
    </row>
    <row r="20" spans="2:16" ht="12.75">
      <c r="B20" s="78"/>
      <c r="C20" s="28">
        <v>9</v>
      </c>
      <c r="D20" s="32" t="s">
        <v>75</v>
      </c>
      <c r="E20" s="33" t="s">
        <v>619</v>
      </c>
      <c r="F20" s="32" t="s">
        <v>56</v>
      </c>
      <c r="G20" s="32" t="s">
        <v>76</v>
      </c>
      <c r="H20" s="28" t="s">
        <v>39</v>
      </c>
      <c r="I20" s="32" t="s">
        <v>70</v>
      </c>
      <c r="J20" s="28"/>
      <c r="K20" s="34">
        <v>5400</v>
      </c>
      <c r="L20" s="75"/>
      <c r="M20" s="34">
        <f t="shared" si="1"/>
        <v>0</v>
      </c>
      <c r="N20" s="72"/>
      <c r="O20" s="37">
        <v>0.2</v>
      </c>
      <c r="P20" s="29">
        <f t="shared" si="0"/>
        <v>0</v>
      </c>
    </row>
    <row r="21" spans="2:16" ht="12.75">
      <c r="B21" s="78"/>
      <c r="C21" s="80" t="s">
        <v>77</v>
      </c>
      <c r="D21" s="80"/>
      <c r="E21" s="80"/>
      <c r="F21" s="80"/>
      <c r="G21" s="80"/>
      <c r="H21" s="80"/>
      <c r="I21" s="80"/>
      <c r="J21" s="80"/>
      <c r="K21" s="28"/>
      <c r="L21" s="29">
        <v>4683200</v>
      </c>
      <c r="M21" s="34">
        <f>SUM(M12:M20)</f>
        <v>0</v>
      </c>
      <c r="N21" s="30"/>
      <c r="O21" s="31"/>
      <c r="P21" s="29">
        <f>SUM(P12:P20)</f>
        <v>0</v>
      </c>
    </row>
    <row r="22" spans="2:16" ht="13.5" customHeight="1">
      <c r="B22" s="78" t="s">
        <v>78</v>
      </c>
      <c r="C22" s="79" t="s">
        <v>79</v>
      </c>
      <c r="D22" s="79"/>
      <c r="E22" s="79"/>
      <c r="F22" s="79"/>
      <c r="G22" s="79"/>
      <c r="H22" s="79"/>
      <c r="I22" s="79"/>
      <c r="J22" s="79"/>
      <c r="K22" s="28"/>
      <c r="L22" s="29"/>
      <c r="M22" s="28"/>
      <c r="N22" s="30"/>
      <c r="O22" s="31"/>
      <c r="P22" s="31"/>
    </row>
    <row r="23" spans="2:16" ht="36">
      <c r="B23" s="78"/>
      <c r="C23" s="38" t="s">
        <v>32</v>
      </c>
      <c r="D23" s="38" t="s">
        <v>33</v>
      </c>
      <c r="E23" s="38" t="s">
        <v>45</v>
      </c>
      <c r="F23" s="26" t="s">
        <v>34</v>
      </c>
      <c r="G23" s="38" t="s">
        <v>35</v>
      </c>
      <c r="H23" s="38" t="s">
        <v>1</v>
      </c>
      <c r="I23" s="38" t="s">
        <v>36</v>
      </c>
      <c r="J23" s="38" t="s">
        <v>26</v>
      </c>
      <c r="K23" s="38" t="s">
        <v>27</v>
      </c>
      <c r="L23" s="39" t="s">
        <v>41</v>
      </c>
      <c r="M23" s="38" t="s">
        <v>37</v>
      </c>
      <c r="N23" s="40" t="s">
        <v>42</v>
      </c>
      <c r="O23" s="27" t="s">
        <v>50</v>
      </c>
      <c r="P23" s="27" t="s">
        <v>38</v>
      </c>
    </row>
    <row r="24" spans="2:16" ht="12.75">
      <c r="B24" s="78"/>
      <c r="C24" s="28">
        <v>1</v>
      </c>
      <c r="D24" s="32" t="s">
        <v>80</v>
      </c>
      <c r="E24" s="33" t="s">
        <v>620</v>
      </c>
      <c r="F24" s="32" t="s">
        <v>56</v>
      </c>
      <c r="G24" s="32" t="s">
        <v>57</v>
      </c>
      <c r="H24" s="28" t="s">
        <v>39</v>
      </c>
      <c r="I24" s="32" t="s">
        <v>81</v>
      </c>
      <c r="J24" s="28"/>
      <c r="K24" s="34">
        <v>11440</v>
      </c>
      <c r="L24" s="75"/>
      <c r="M24" s="34">
        <f>J24*K24</f>
        <v>0</v>
      </c>
      <c r="N24" s="72">
        <v>1</v>
      </c>
      <c r="O24" s="37">
        <v>0.2</v>
      </c>
      <c r="P24" s="29">
        <f>M24*O24</f>
        <v>0</v>
      </c>
    </row>
    <row r="25" spans="2:16" ht="12.75">
      <c r="B25" s="78"/>
      <c r="C25" s="28">
        <v>2</v>
      </c>
      <c r="D25" s="32" t="s">
        <v>82</v>
      </c>
      <c r="E25" s="33" t="s">
        <v>621</v>
      </c>
      <c r="F25" s="32" t="s">
        <v>56</v>
      </c>
      <c r="G25" s="32" t="s">
        <v>83</v>
      </c>
      <c r="H25" s="28" t="s">
        <v>39</v>
      </c>
      <c r="I25" s="32" t="s">
        <v>84</v>
      </c>
      <c r="J25" s="28"/>
      <c r="K25" s="34">
        <v>29600</v>
      </c>
      <c r="L25" s="75"/>
      <c r="M25" s="34">
        <f aca="true" t="shared" si="2" ref="M25:M30">J25*K25</f>
        <v>0</v>
      </c>
      <c r="N25" s="72"/>
      <c r="O25" s="37">
        <v>0.2</v>
      </c>
      <c r="P25" s="29">
        <f aca="true" t="shared" si="3" ref="P25:P31">M25*O25</f>
        <v>0</v>
      </c>
    </row>
    <row r="26" spans="2:16" ht="12.75">
      <c r="B26" s="78"/>
      <c r="C26" s="28">
        <v>3</v>
      </c>
      <c r="D26" s="32" t="s">
        <v>85</v>
      </c>
      <c r="E26" s="33" t="s">
        <v>622</v>
      </c>
      <c r="F26" s="32" t="s">
        <v>56</v>
      </c>
      <c r="G26" s="32" t="s">
        <v>86</v>
      </c>
      <c r="H26" s="28" t="s">
        <v>39</v>
      </c>
      <c r="I26" s="32" t="s">
        <v>87</v>
      </c>
      <c r="J26" s="28"/>
      <c r="K26" s="34">
        <v>7600</v>
      </c>
      <c r="L26" s="75"/>
      <c r="M26" s="34">
        <f t="shared" si="2"/>
        <v>0</v>
      </c>
      <c r="N26" s="72"/>
      <c r="O26" s="37">
        <v>0.2</v>
      </c>
      <c r="P26" s="29">
        <f t="shared" si="3"/>
        <v>0</v>
      </c>
    </row>
    <row r="27" spans="2:16" ht="12.75">
      <c r="B27" s="78"/>
      <c r="C27" s="28">
        <v>4</v>
      </c>
      <c r="D27" s="32" t="s">
        <v>88</v>
      </c>
      <c r="E27" s="33" t="s">
        <v>623</v>
      </c>
      <c r="F27" s="32" t="s">
        <v>56</v>
      </c>
      <c r="G27" s="32" t="s">
        <v>66</v>
      </c>
      <c r="H27" s="28" t="s">
        <v>39</v>
      </c>
      <c r="I27" s="32" t="s">
        <v>67</v>
      </c>
      <c r="J27" s="28"/>
      <c r="K27" s="34">
        <v>1325</v>
      </c>
      <c r="L27" s="75"/>
      <c r="M27" s="34">
        <f t="shared" si="2"/>
        <v>0</v>
      </c>
      <c r="N27" s="72"/>
      <c r="O27" s="37">
        <v>0.2</v>
      </c>
      <c r="P27" s="29">
        <f t="shared" si="3"/>
        <v>0</v>
      </c>
    </row>
    <row r="28" spans="2:16" ht="24">
      <c r="B28" s="78"/>
      <c r="C28" s="28">
        <v>5</v>
      </c>
      <c r="D28" s="32" t="s">
        <v>89</v>
      </c>
      <c r="E28" s="33" t="s">
        <v>624</v>
      </c>
      <c r="F28" s="32" t="s">
        <v>56</v>
      </c>
      <c r="G28" s="32" t="s">
        <v>90</v>
      </c>
      <c r="H28" s="28" t="s">
        <v>39</v>
      </c>
      <c r="I28" s="32" t="s">
        <v>91</v>
      </c>
      <c r="J28" s="28"/>
      <c r="K28" s="34">
        <v>5500</v>
      </c>
      <c r="L28" s="75"/>
      <c r="M28" s="34">
        <f t="shared" si="2"/>
        <v>0</v>
      </c>
      <c r="N28" s="72"/>
      <c r="O28" s="37">
        <v>0.2</v>
      </c>
      <c r="P28" s="29">
        <f t="shared" si="3"/>
        <v>0</v>
      </c>
    </row>
    <row r="29" spans="2:16" ht="24">
      <c r="B29" s="78"/>
      <c r="C29" s="28">
        <v>6</v>
      </c>
      <c r="D29" s="32" t="s">
        <v>92</v>
      </c>
      <c r="E29" s="33" t="s">
        <v>625</v>
      </c>
      <c r="F29" s="32" t="s">
        <v>56</v>
      </c>
      <c r="G29" s="32" t="s">
        <v>93</v>
      </c>
      <c r="H29" s="28" t="s">
        <v>39</v>
      </c>
      <c r="I29" s="32" t="s">
        <v>91</v>
      </c>
      <c r="J29" s="28"/>
      <c r="K29" s="34">
        <v>5500</v>
      </c>
      <c r="L29" s="75"/>
      <c r="M29" s="34">
        <f t="shared" si="2"/>
        <v>0</v>
      </c>
      <c r="N29" s="72"/>
      <c r="O29" s="37">
        <v>0.2</v>
      </c>
      <c r="P29" s="29">
        <f t="shared" si="3"/>
        <v>0</v>
      </c>
    </row>
    <row r="30" spans="2:16" ht="24">
      <c r="B30" s="78"/>
      <c r="C30" s="28">
        <v>7</v>
      </c>
      <c r="D30" s="32" t="s">
        <v>94</v>
      </c>
      <c r="E30" s="33" t="s">
        <v>626</v>
      </c>
      <c r="F30" s="32" t="s">
        <v>56</v>
      </c>
      <c r="G30" s="32" t="s">
        <v>95</v>
      </c>
      <c r="H30" s="28" t="s">
        <v>39</v>
      </c>
      <c r="I30" s="32" t="s">
        <v>91</v>
      </c>
      <c r="J30" s="28"/>
      <c r="K30" s="34">
        <v>5500</v>
      </c>
      <c r="L30" s="75"/>
      <c r="M30" s="34">
        <f t="shared" si="2"/>
        <v>0</v>
      </c>
      <c r="N30" s="72"/>
      <c r="O30" s="37">
        <v>0.2</v>
      </c>
      <c r="P30" s="29">
        <f t="shared" si="3"/>
        <v>0</v>
      </c>
    </row>
    <row r="31" spans="2:16" ht="12.75">
      <c r="B31" s="78"/>
      <c r="C31" s="28">
        <v>8</v>
      </c>
      <c r="D31" s="32" t="s">
        <v>96</v>
      </c>
      <c r="E31" s="33" t="s">
        <v>627</v>
      </c>
      <c r="F31" s="32" t="s">
        <v>56</v>
      </c>
      <c r="G31" s="32" t="s">
        <v>76</v>
      </c>
      <c r="H31" s="28" t="s">
        <v>39</v>
      </c>
      <c r="I31" s="32" t="s">
        <v>70</v>
      </c>
      <c r="J31" s="28"/>
      <c r="K31" s="34">
        <v>5400</v>
      </c>
      <c r="L31" s="75"/>
      <c r="M31" s="34">
        <f>J31*K31</f>
        <v>0</v>
      </c>
      <c r="N31" s="72"/>
      <c r="O31" s="37">
        <v>0.2</v>
      </c>
      <c r="P31" s="29">
        <f t="shared" si="3"/>
        <v>0</v>
      </c>
    </row>
    <row r="32" spans="2:16" ht="12.75">
      <c r="B32" s="78"/>
      <c r="C32" s="80" t="s">
        <v>97</v>
      </c>
      <c r="D32" s="80"/>
      <c r="E32" s="80"/>
      <c r="F32" s="80"/>
      <c r="G32" s="80"/>
      <c r="H32" s="80"/>
      <c r="I32" s="80"/>
      <c r="J32" s="80"/>
      <c r="K32" s="28"/>
      <c r="L32" s="29">
        <v>3515920</v>
      </c>
      <c r="M32" s="34">
        <f>SUM(M24:M31)</f>
        <v>0</v>
      </c>
      <c r="N32" s="30"/>
      <c r="O32" s="31"/>
      <c r="P32" s="29">
        <f>SUM(P24:P31)</f>
        <v>0</v>
      </c>
    </row>
    <row r="33" spans="2:16" ht="13.5" customHeight="1">
      <c r="B33" s="78" t="s">
        <v>98</v>
      </c>
      <c r="C33" s="79" t="s">
        <v>99</v>
      </c>
      <c r="D33" s="79"/>
      <c r="E33" s="79"/>
      <c r="F33" s="79"/>
      <c r="G33" s="79"/>
      <c r="H33" s="79"/>
      <c r="I33" s="79"/>
      <c r="J33" s="79"/>
      <c r="K33" s="28"/>
      <c r="L33" s="29"/>
      <c r="M33" s="28"/>
      <c r="N33" s="30"/>
      <c r="O33" s="31"/>
      <c r="P33" s="31"/>
    </row>
    <row r="34" spans="2:16" ht="53.25" customHeight="1">
      <c r="B34" s="78"/>
      <c r="C34" s="38" t="s">
        <v>32</v>
      </c>
      <c r="D34" s="38" t="s">
        <v>33</v>
      </c>
      <c r="E34" s="38" t="s">
        <v>45</v>
      </c>
      <c r="F34" s="26" t="s">
        <v>34</v>
      </c>
      <c r="G34" s="38" t="s">
        <v>35</v>
      </c>
      <c r="H34" s="38" t="s">
        <v>1</v>
      </c>
      <c r="I34" s="38" t="s">
        <v>36</v>
      </c>
      <c r="J34" s="38" t="s">
        <v>26</v>
      </c>
      <c r="K34" s="38" t="s">
        <v>27</v>
      </c>
      <c r="L34" s="39" t="s">
        <v>41</v>
      </c>
      <c r="M34" s="38" t="s">
        <v>37</v>
      </c>
      <c r="N34" s="40" t="s">
        <v>42</v>
      </c>
      <c r="O34" s="27" t="s">
        <v>50</v>
      </c>
      <c r="P34" s="27" t="s">
        <v>38</v>
      </c>
    </row>
    <row r="35" spans="2:16" ht="24" customHeight="1">
      <c r="B35" s="78"/>
      <c r="C35" s="28">
        <v>1</v>
      </c>
      <c r="D35" s="32" t="s">
        <v>100</v>
      </c>
      <c r="E35" s="33" t="s">
        <v>628</v>
      </c>
      <c r="F35" s="32" t="s">
        <v>101</v>
      </c>
      <c r="G35" s="32" t="s">
        <v>102</v>
      </c>
      <c r="H35" s="28" t="s">
        <v>39</v>
      </c>
      <c r="I35" s="32" t="s">
        <v>103</v>
      </c>
      <c r="J35" s="28"/>
      <c r="K35" s="34">
        <v>7800</v>
      </c>
      <c r="L35" s="75"/>
      <c r="M35" s="34">
        <f>J35*K35</f>
        <v>0</v>
      </c>
      <c r="N35" s="72">
        <v>1</v>
      </c>
      <c r="O35" s="37">
        <v>0.2</v>
      </c>
      <c r="P35" s="29">
        <f>M35*O35</f>
        <v>0</v>
      </c>
    </row>
    <row r="36" spans="2:16" ht="24">
      <c r="B36" s="78"/>
      <c r="C36" s="28">
        <v>2</v>
      </c>
      <c r="D36" s="32" t="s">
        <v>104</v>
      </c>
      <c r="E36" s="33" t="s">
        <v>629</v>
      </c>
      <c r="F36" s="32" t="s">
        <v>101</v>
      </c>
      <c r="G36" s="32" t="s">
        <v>105</v>
      </c>
      <c r="H36" s="28" t="s">
        <v>39</v>
      </c>
      <c r="I36" s="32" t="s">
        <v>106</v>
      </c>
      <c r="J36" s="28"/>
      <c r="K36" s="34">
        <v>5190</v>
      </c>
      <c r="L36" s="75"/>
      <c r="M36" s="34">
        <f aca="true" t="shared" si="4" ref="M36:M55">J36*K36</f>
        <v>0</v>
      </c>
      <c r="N36" s="72"/>
      <c r="O36" s="37">
        <v>0.2</v>
      </c>
      <c r="P36" s="29">
        <f aca="true" t="shared" si="5" ref="P36:P56">M36*O36</f>
        <v>0</v>
      </c>
    </row>
    <row r="37" spans="2:16" ht="24">
      <c r="B37" s="78"/>
      <c r="C37" s="28">
        <v>3</v>
      </c>
      <c r="D37" s="32" t="s">
        <v>107</v>
      </c>
      <c r="E37" s="33" t="s">
        <v>630</v>
      </c>
      <c r="F37" s="32" t="s">
        <v>101</v>
      </c>
      <c r="G37" s="32" t="s">
        <v>108</v>
      </c>
      <c r="H37" s="28" t="s">
        <v>39</v>
      </c>
      <c r="I37" s="32" t="s">
        <v>109</v>
      </c>
      <c r="J37" s="28"/>
      <c r="K37" s="34">
        <v>13100</v>
      </c>
      <c r="L37" s="75"/>
      <c r="M37" s="34">
        <f t="shared" si="4"/>
        <v>0</v>
      </c>
      <c r="N37" s="72"/>
      <c r="O37" s="37">
        <v>0.2</v>
      </c>
      <c r="P37" s="29">
        <f t="shared" si="5"/>
        <v>0</v>
      </c>
    </row>
    <row r="38" spans="2:16" ht="24">
      <c r="B38" s="78"/>
      <c r="C38" s="28">
        <v>4</v>
      </c>
      <c r="D38" s="32" t="s">
        <v>107</v>
      </c>
      <c r="E38" s="33" t="s">
        <v>631</v>
      </c>
      <c r="F38" s="32" t="s">
        <v>101</v>
      </c>
      <c r="G38" s="32" t="s">
        <v>108</v>
      </c>
      <c r="H38" s="28" t="s">
        <v>39</v>
      </c>
      <c r="I38" s="32" t="s">
        <v>110</v>
      </c>
      <c r="J38" s="28"/>
      <c r="K38" s="34">
        <v>32600</v>
      </c>
      <c r="L38" s="75"/>
      <c r="M38" s="34">
        <f t="shared" si="4"/>
        <v>0</v>
      </c>
      <c r="N38" s="72"/>
      <c r="O38" s="37">
        <v>0.2</v>
      </c>
      <c r="P38" s="29">
        <f t="shared" si="5"/>
        <v>0</v>
      </c>
    </row>
    <row r="39" spans="2:16" ht="24">
      <c r="B39" s="78"/>
      <c r="C39" s="28">
        <v>5</v>
      </c>
      <c r="D39" s="32" t="s">
        <v>111</v>
      </c>
      <c r="E39" s="33" t="s">
        <v>632</v>
      </c>
      <c r="F39" s="32" t="s">
        <v>101</v>
      </c>
      <c r="G39" s="32" t="s">
        <v>108</v>
      </c>
      <c r="H39" s="28" t="s">
        <v>39</v>
      </c>
      <c r="I39" s="32" t="s">
        <v>112</v>
      </c>
      <c r="J39" s="28"/>
      <c r="K39" s="34">
        <v>10000</v>
      </c>
      <c r="L39" s="75"/>
      <c r="M39" s="34">
        <f t="shared" si="4"/>
        <v>0</v>
      </c>
      <c r="N39" s="72"/>
      <c r="O39" s="37">
        <v>0.2</v>
      </c>
      <c r="P39" s="29">
        <f t="shared" si="5"/>
        <v>0</v>
      </c>
    </row>
    <row r="40" spans="2:16" ht="24">
      <c r="B40" s="78"/>
      <c r="C40" s="28">
        <v>6</v>
      </c>
      <c r="D40" s="32" t="s">
        <v>113</v>
      </c>
      <c r="E40" s="33" t="s">
        <v>633</v>
      </c>
      <c r="F40" s="32" t="s">
        <v>101</v>
      </c>
      <c r="G40" s="32" t="s">
        <v>114</v>
      </c>
      <c r="H40" s="28" t="s">
        <v>39</v>
      </c>
      <c r="I40" s="32" t="s">
        <v>112</v>
      </c>
      <c r="J40" s="28"/>
      <c r="K40" s="34">
        <v>5700</v>
      </c>
      <c r="L40" s="75"/>
      <c r="M40" s="34">
        <f t="shared" si="4"/>
        <v>0</v>
      </c>
      <c r="N40" s="72"/>
      <c r="O40" s="37">
        <v>0.2</v>
      </c>
      <c r="P40" s="29">
        <f t="shared" si="5"/>
        <v>0</v>
      </c>
    </row>
    <row r="41" spans="2:16" ht="24">
      <c r="B41" s="78"/>
      <c r="C41" s="28">
        <v>7</v>
      </c>
      <c r="D41" s="32" t="s">
        <v>115</v>
      </c>
      <c r="E41" s="33" t="s">
        <v>634</v>
      </c>
      <c r="F41" s="32" t="s">
        <v>101</v>
      </c>
      <c r="G41" s="32" t="s">
        <v>116</v>
      </c>
      <c r="H41" s="28" t="s">
        <v>39</v>
      </c>
      <c r="I41" s="32" t="s">
        <v>117</v>
      </c>
      <c r="J41" s="28"/>
      <c r="K41" s="34">
        <v>5687</v>
      </c>
      <c r="L41" s="75"/>
      <c r="M41" s="34">
        <f t="shared" si="4"/>
        <v>0</v>
      </c>
      <c r="N41" s="72"/>
      <c r="O41" s="37">
        <v>0.2</v>
      </c>
      <c r="P41" s="29">
        <f t="shared" si="5"/>
        <v>0</v>
      </c>
    </row>
    <row r="42" spans="2:16" ht="12.75">
      <c r="B42" s="78"/>
      <c r="C42" s="28">
        <v>8</v>
      </c>
      <c r="D42" s="32" t="s">
        <v>118</v>
      </c>
      <c r="E42" s="33" t="s">
        <v>635</v>
      </c>
      <c r="F42" s="32" t="s">
        <v>101</v>
      </c>
      <c r="G42" s="32" t="s">
        <v>119</v>
      </c>
      <c r="H42" s="28" t="s">
        <v>39</v>
      </c>
      <c r="I42" s="32" t="s">
        <v>120</v>
      </c>
      <c r="J42" s="28"/>
      <c r="K42" s="34">
        <v>5393</v>
      </c>
      <c r="L42" s="75"/>
      <c r="M42" s="34">
        <f t="shared" si="4"/>
        <v>0</v>
      </c>
      <c r="N42" s="72"/>
      <c r="O42" s="37">
        <v>0.2</v>
      </c>
      <c r="P42" s="29">
        <f t="shared" si="5"/>
        <v>0</v>
      </c>
    </row>
    <row r="43" spans="2:16" ht="12.75">
      <c r="B43" s="78"/>
      <c r="C43" s="28">
        <v>9</v>
      </c>
      <c r="D43" s="32" t="s">
        <v>121</v>
      </c>
      <c r="E43" s="33" t="s">
        <v>636</v>
      </c>
      <c r="F43" s="32" t="s">
        <v>101</v>
      </c>
      <c r="G43" s="32" t="s">
        <v>119</v>
      </c>
      <c r="H43" s="28" t="s">
        <v>39</v>
      </c>
      <c r="I43" s="32" t="s">
        <v>109</v>
      </c>
      <c r="J43" s="28"/>
      <c r="K43" s="34">
        <v>10000</v>
      </c>
      <c r="L43" s="75"/>
      <c r="M43" s="34">
        <f t="shared" si="4"/>
        <v>0</v>
      </c>
      <c r="N43" s="72"/>
      <c r="O43" s="37">
        <v>0.2</v>
      </c>
      <c r="P43" s="29">
        <f t="shared" si="5"/>
        <v>0</v>
      </c>
    </row>
    <row r="44" spans="2:16" ht="24">
      <c r="B44" s="78"/>
      <c r="C44" s="28">
        <v>10</v>
      </c>
      <c r="D44" s="32" t="s">
        <v>122</v>
      </c>
      <c r="E44" s="33" t="s">
        <v>637</v>
      </c>
      <c r="F44" s="32" t="s">
        <v>101</v>
      </c>
      <c r="G44" s="32" t="s">
        <v>123</v>
      </c>
      <c r="H44" s="28" t="s">
        <v>39</v>
      </c>
      <c r="I44" s="32" t="s">
        <v>124</v>
      </c>
      <c r="J44" s="28"/>
      <c r="K44" s="34">
        <v>1650</v>
      </c>
      <c r="L44" s="75"/>
      <c r="M44" s="34">
        <f t="shared" si="4"/>
        <v>0</v>
      </c>
      <c r="N44" s="72"/>
      <c r="O44" s="37">
        <v>0.2</v>
      </c>
      <c r="P44" s="29">
        <f t="shared" si="5"/>
        <v>0</v>
      </c>
    </row>
    <row r="45" spans="2:16" ht="24">
      <c r="B45" s="78"/>
      <c r="C45" s="28">
        <v>11</v>
      </c>
      <c r="D45" s="32" t="s">
        <v>125</v>
      </c>
      <c r="E45" s="33" t="s">
        <v>638</v>
      </c>
      <c r="F45" s="32" t="s">
        <v>101</v>
      </c>
      <c r="G45" s="32" t="s">
        <v>126</v>
      </c>
      <c r="H45" s="28" t="s">
        <v>39</v>
      </c>
      <c r="I45" s="32" t="s">
        <v>117</v>
      </c>
      <c r="J45" s="28"/>
      <c r="K45" s="34">
        <v>5394</v>
      </c>
      <c r="L45" s="75"/>
      <c r="M45" s="34">
        <f t="shared" si="4"/>
        <v>0</v>
      </c>
      <c r="N45" s="72"/>
      <c r="O45" s="37">
        <v>0.2</v>
      </c>
      <c r="P45" s="29">
        <f t="shared" si="5"/>
        <v>0</v>
      </c>
    </row>
    <row r="46" spans="2:16" ht="24">
      <c r="B46" s="78"/>
      <c r="C46" s="28">
        <v>12</v>
      </c>
      <c r="D46" s="32" t="s">
        <v>125</v>
      </c>
      <c r="E46" s="33" t="s">
        <v>639</v>
      </c>
      <c r="F46" s="32" t="s">
        <v>101</v>
      </c>
      <c r="G46" s="32" t="s">
        <v>126</v>
      </c>
      <c r="H46" s="28" t="s">
        <v>39</v>
      </c>
      <c r="I46" s="32" t="s">
        <v>127</v>
      </c>
      <c r="J46" s="28"/>
      <c r="K46" s="34">
        <v>12733</v>
      </c>
      <c r="L46" s="75"/>
      <c r="M46" s="34">
        <f t="shared" si="4"/>
        <v>0</v>
      </c>
      <c r="N46" s="72"/>
      <c r="O46" s="37">
        <v>0.2</v>
      </c>
      <c r="P46" s="29">
        <f t="shared" si="5"/>
        <v>0</v>
      </c>
    </row>
    <row r="47" spans="2:16" ht="12.75">
      <c r="B47" s="78"/>
      <c r="C47" s="28">
        <v>13</v>
      </c>
      <c r="D47" s="32" t="s">
        <v>128</v>
      </c>
      <c r="E47" s="33" t="s">
        <v>640</v>
      </c>
      <c r="F47" s="32" t="s">
        <v>101</v>
      </c>
      <c r="G47" s="32" t="s">
        <v>129</v>
      </c>
      <c r="H47" s="28" t="s">
        <v>39</v>
      </c>
      <c r="I47" s="32" t="s">
        <v>124</v>
      </c>
      <c r="J47" s="28"/>
      <c r="K47" s="34">
        <v>1889</v>
      </c>
      <c r="L47" s="75"/>
      <c r="M47" s="34">
        <f t="shared" si="4"/>
        <v>0</v>
      </c>
      <c r="N47" s="72"/>
      <c r="O47" s="37">
        <v>0.2</v>
      </c>
      <c r="P47" s="29">
        <f t="shared" si="5"/>
        <v>0</v>
      </c>
    </row>
    <row r="48" spans="2:16" ht="24">
      <c r="B48" s="78"/>
      <c r="C48" s="28">
        <v>14</v>
      </c>
      <c r="D48" s="32" t="s">
        <v>130</v>
      </c>
      <c r="E48" s="33" t="s">
        <v>641</v>
      </c>
      <c r="F48" s="32" t="s">
        <v>101</v>
      </c>
      <c r="G48" s="32" t="s">
        <v>131</v>
      </c>
      <c r="H48" s="28" t="s">
        <v>39</v>
      </c>
      <c r="I48" s="32" t="s">
        <v>132</v>
      </c>
      <c r="J48" s="28"/>
      <c r="K48" s="34">
        <v>12915</v>
      </c>
      <c r="L48" s="75"/>
      <c r="M48" s="34">
        <f t="shared" si="4"/>
        <v>0</v>
      </c>
      <c r="N48" s="72"/>
      <c r="O48" s="37">
        <v>0.2</v>
      </c>
      <c r="P48" s="29">
        <f t="shared" si="5"/>
        <v>0</v>
      </c>
    </row>
    <row r="49" spans="2:16" ht="24">
      <c r="B49" s="78"/>
      <c r="C49" s="28">
        <v>15</v>
      </c>
      <c r="D49" s="32" t="s">
        <v>133</v>
      </c>
      <c r="E49" s="33" t="s">
        <v>642</v>
      </c>
      <c r="F49" s="32" t="s">
        <v>101</v>
      </c>
      <c r="G49" s="32" t="s">
        <v>131</v>
      </c>
      <c r="H49" s="28" t="s">
        <v>39</v>
      </c>
      <c r="I49" s="32" t="s">
        <v>134</v>
      </c>
      <c r="J49" s="28"/>
      <c r="K49" s="34">
        <v>10920</v>
      </c>
      <c r="L49" s="75"/>
      <c r="M49" s="34">
        <f t="shared" si="4"/>
        <v>0</v>
      </c>
      <c r="N49" s="72"/>
      <c r="O49" s="37">
        <v>0.2</v>
      </c>
      <c r="P49" s="29">
        <f t="shared" si="5"/>
        <v>0</v>
      </c>
    </row>
    <row r="50" spans="2:16" ht="12.75">
      <c r="B50" s="78"/>
      <c r="C50" s="28">
        <v>16</v>
      </c>
      <c r="D50" s="32" t="s">
        <v>135</v>
      </c>
      <c r="E50" s="33" t="s">
        <v>643</v>
      </c>
      <c r="F50" s="32" t="s">
        <v>101</v>
      </c>
      <c r="G50" s="32" t="s">
        <v>136</v>
      </c>
      <c r="H50" s="28" t="s">
        <v>39</v>
      </c>
      <c r="I50" s="32" t="s">
        <v>137</v>
      </c>
      <c r="J50" s="28"/>
      <c r="K50" s="34">
        <v>1155</v>
      </c>
      <c r="L50" s="75"/>
      <c r="M50" s="34">
        <f t="shared" si="4"/>
        <v>0</v>
      </c>
      <c r="N50" s="72"/>
      <c r="O50" s="37">
        <v>0.2</v>
      </c>
      <c r="P50" s="29">
        <f t="shared" si="5"/>
        <v>0</v>
      </c>
    </row>
    <row r="51" spans="2:16" ht="12.75">
      <c r="B51" s="78"/>
      <c r="C51" s="28">
        <v>17</v>
      </c>
      <c r="D51" s="32" t="s">
        <v>138</v>
      </c>
      <c r="E51" s="33" t="s">
        <v>644</v>
      </c>
      <c r="F51" s="32" t="s">
        <v>101</v>
      </c>
      <c r="G51" s="32" t="s">
        <v>139</v>
      </c>
      <c r="H51" s="28" t="s">
        <v>39</v>
      </c>
      <c r="I51" s="32" t="s">
        <v>137</v>
      </c>
      <c r="J51" s="28"/>
      <c r="K51" s="34">
        <v>1155</v>
      </c>
      <c r="L51" s="75"/>
      <c r="M51" s="34">
        <f t="shared" si="4"/>
        <v>0</v>
      </c>
      <c r="N51" s="72"/>
      <c r="O51" s="37">
        <v>0.2</v>
      </c>
      <c r="P51" s="29">
        <f t="shared" si="5"/>
        <v>0</v>
      </c>
    </row>
    <row r="52" spans="2:16" ht="12.75">
      <c r="B52" s="78"/>
      <c r="C52" s="28">
        <v>18</v>
      </c>
      <c r="D52" s="32" t="s">
        <v>140</v>
      </c>
      <c r="E52" s="33" t="s">
        <v>645</v>
      </c>
      <c r="F52" s="32" t="s">
        <v>101</v>
      </c>
      <c r="G52" s="32" t="s">
        <v>140</v>
      </c>
      <c r="H52" s="28" t="s">
        <v>39</v>
      </c>
      <c r="I52" s="32" t="s">
        <v>141</v>
      </c>
      <c r="J52" s="28"/>
      <c r="K52" s="34">
        <v>10000</v>
      </c>
      <c r="L52" s="75"/>
      <c r="M52" s="34">
        <f t="shared" si="4"/>
        <v>0</v>
      </c>
      <c r="N52" s="72"/>
      <c r="O52" s="37">
        <v>0.2</v>
      </c>
      <c r="P52" s="29">
        <f t="shared" si="5"/>
        <v>0</v>
      </c>
    </row>
    <row r="53" spans="2:16" ht="24">
      <c r="B53" s="78"/>
      <c r="C53" s="28">
        <v>19</v>
      </c>
      <c r="D53" s="32" t="s">
        <v>142</v>
      </c>
      <c r="E53" s="33" t="s">
        <v>646</v>
      </c>
      <c r="F53" s="32" t="s">
        <v>143</v>
      </c>
      <c r="G53" s="32" t="s">
        <v>144</v>
      </c>
      <c r="H53" s="28" t="s">
        <v>39</v>
      </c>
      <c r="I53" s="32" t="s">
        <v>145</v>
      </c>
      <c r="J53" s="28"/>
      <c r="K53" s="34">
        <v>4200</v>
      </c>
      <c r="L53" s="75"/>
      <c r="M53" s="34">
        <f t="shared" si="4"/>
        <v>0</v>
      </c>
      <c r="N53" s="72"/>
      <c r="O53" s="37">
        <v>0.2</v>
      </c>
      <c r="P53" s="29">
        <f t="shared" si="5"/>
        <v>0</v>
      </c>
    </row>
    <row r="54" spans="2:16" ht="24">
      <c r="B54" s="78"/>
      <c r="C54" s="28">
        <v>20</v>
      </c>
      <c r="D54" s="32" t="s">
        <v>146</v>
      </c>
      <c r="E54" s="33" t="s">
        <v>647</v>
      </c>
      <c r="F54" s="32" t="s">
        <v>143</v>
      </c>
      <c r="G54" s="32" t="s">
        <v>147</v>
      </c>
      <c r="H54" s="28" t="s">
        <v>39</v>
      </c>
      <c r="I54" s="32" t="s">
        <v>145</v>
      </c>
      <c r="J54" s="28"/>
      <c r="K54" s="34">
        <v>3200</v>
      </c>
      <c r="L54" s="75"/>
      <c r="M54" s="34">
        <f t="shared" si="4"/>
        <v>0</v>
      </c>
      <c r="N54" s="72"/>
      <c r="O54" s="37">
        <v>0.2</v>
      </c>
      <c r="P54" s="29">
        <f t="shared" si="5"/>
        <v>0</v>
      </c>
    </row>
    <row r="55" spans="2:16" ht="12.75">
      <c r="B55" s="78"/>
      <c r="C55" s="28">
        <v>21</v>
      </c>
      <c r="D55" s="32" t="s">
        <v>148</v>
      </c>
      <c r="E55" s="33" t="s">
        <v>648</v>
      </c>
      <c r="F55" s="32" t="s">
        <v>149</v>
      </c>
      <c r="G55" s="32" t="s">
        <v>150</v>
      </c>
      <c r="H55" s="28" t="s">
        <v>39</v>
      </c>
      <c r="I55" s="32" t="s">
        <v>151</v>
      </c>
      <c r="J55" s="28"/>
      <c r="K55" s="34">
        <v>6851</v>
      </c>
      <c r="L55" s="75"/>
      <c r="M55" s="34">
        <f t="shared" si="4"/>
        <v>0</v>
      </c>
      <c r="N55" s="72"/>
      <c r="O55" s="37">
        <v>0.2</v>
      </c>
      <c r="P55" s="29">
        <f t="shared" si="5"/>
        <v>0</v>
      </c>
    </row>
    <row r="56" spans="2:16" ht="12.75">
      <c r="B56" s="78"/>
      <c r="C56" s="28">
        <v>22</v>
      </c>
      <c r="D56" s="32" t="s">
        <v>152</v>
      </c>
      <c r="E56" s="33" t="s">
        <v>649</v>
      </c>
      <c r="F56" s="32" t="s">
        <v>101</v>
      </c>
      <c r="G56" s="32" t="s">
        <v>153</v>
      </c>
      <c r="H56" s="28" t="s">
        <v>39</v>
      </c>
      <c r="I56" s="32" t="s">
        <v>154</v>
      </c>
      <c r="J56" s="28"/>
      <c r="K56" s="34">
        <v>9000</v>
      </c>
      <c r="L56" s="75"/>
      <c r="M56" s="34">
        <f>J56*K56</f>
        <v>0</v>
      </c>
      <c r="N56" s="72"/>
      <c r="O56" s="37">
        <v>0.2</v>
      </c>
      <c r="P56" s="29">
        <f t="shared" si="5"/>
        <v>0</v>
      </c>
    </row>
    <row r="57" spans="2:16" ht="12.75">
      <c r="B57" s="78"/>
      <c r="C57" s="80" t="s">
        <v>155</v>
      </c>
      <c r="D57" s="80"/>
      <c r="E57" s="80"/>
      <c r="F57" s="80"/>
      <c r="G57" s="80"/>
      <c r="H57" s="80"/>
      <c r="I57" s="80"/>
      <c r="J57" s="80"/>
      <c r="K57" s="28"/>
      <c r="L57" s="41">
        <v>13116322</v>
      </c>
      <c r="M57" s="34">
        <f>SUM(M35:M56)</f>
        <v>0</v>
      </c>
      <c r="N57" s="30"/>
      <c r="O57" s="37"/>
      <c r="P57" s="29">
        <f>SUM(P35:P56)</f>
        <v>0</v>
      </c>
    </row>
    <row r="58" spans="2:16" ht="12.75">
      <c r="B58" s="78" t="s">
        <v>156</v>
      </c>
      <c r="C58" s="79" t="s">
        <v>157</v>
      </c>
      <c r="D58" s="79"/>
      <c r="E58" s="79"/>
      <c r="F58" s="79"/>
      <c r="G58" s="79"/>
      <c r="H58" s="79"/>
      <c r="I58" s="79"/>
      <c r="J58" s="79"/>
      <c r="K58" s="28"/>
      <c r="L58" s="29"/>
      <c r="M58" s="28"/>
      <c r="N58" s="30"/>
      <c r="O58" s="31"/>
      <c r="P58" s="31"/>
    </row>
    <row r="59" spans="2:16" ht="36">
      <c r="B59" s="78"/>
      <c r="C59" s="38" t="s">
        <v>32</v>
      </c>
      <c r="D59" s="38" t="s">
        <v>33</v>
      </c>
      <c r="E59" s="38" t="s">
        <v>45</v>
      </c>
      <c r="F59" s="26" t="s">
        <v>34</v>
      </c>
      <c r="G59" s="38" t="s">
        <v>35</v>
      </c>
      <c r="H59" s="38" t="s">
        <v>1</v>
      </c>
      <c r="I59" s="38" t="s">
        <v>36</v>
      </c>
      <c r="J59" s="38" t="s">
        <v>26</v>
      </c>
      <c r="K59" s="38" t="s">
        <v>27</v>
      </c>
      <c r="L59" s="39" t="s">
        <v>41</v>
      </c>
      <c r="M59" s="38" t="s">
        <v>37</v>
      </c>
      <c r="N59" s="40" t="s">
        <v>42</v>
      </c>
      <c r="O59" s="27" t="s">
        <v>50</v>
      </c>
      <c r="P59" s="27" t="s">
        <v>38</v>
      </c>
    </row>
    <row r="60" spans="2:16" ht="24">
      <c r="B60" s="78"/>
      <c r="C60" s="28">
        <v>1</v>
      </c>
      <c r="D60" s="32" t="s">
        <v>100</v>
      </c>
      <c r="E60" s="33" t="s">
        <v>650</v>
      </c>
      <c r="F60" s="32" t="s">
        <v>101</v>
      </c>
      <c r="G60" s="32" t="s">
        <v>102</v>
      </c>
      <c r="H60" s="28" t="s">
        <v>39</v>
      </c>
      <c r="I60" s="32" t="s">
        <v>103</v>
      </c>
      <c r="J60" s="28"/>
      <c r="K60" s="34">
        <v>7635</v>
      </c>
      <c r="L60" s="75"/>
      <c r="M60" s="34">
        <f>J60*K60</f>
        <v>0</v>
      </c>
      <c r="N60" s="72">
        <v>1</v>
      </c>
      <c r="O60" s="37">
        <v>0.2</v>
      </c>
      <c r="P60" s="29">
        <f>M60*O60</f>
        <v>0</v>
      </c>
    </row>
    <row r="61" spans="2:16" ht="12.75">
      <c r="B61" s="78"/>
      <c r="C61" s="28">
        <v>2</v>
      </c>
      <c r="D61" s="32" t="s">
        <v>115</v>
      </c>
      <c r="E61" s="33" t="s">
        <v>651</v>
      </c>
      <c r="F61" s="32" t="s">
        <v>101</v>
      </c>
      <c r="G61" s="32" t="s">
        <v>158</v>
      </c>
      <c r="H61" s="28" t="s">
        <v>39</v>
      </c>
      <c r="I61" s="32" t="s">
        <v>117</v>
      </c>
      <c r="J61" s="28"/>
      <c r="K61" s="34">
        <v>5170</v>
      </c>
      <c r="L61" s="75"/>
      <c r="M61" s="34">
        <f aca="true" t="shared" si="6" ref="M61:M69">J61*K61</f>
        <v>0</v>
      </c>
      <c r="N61" s="72"/>
      <c r="O61" s="37">
        <v>0.2</v>
      </c>
      <c r="P61" s="29">
        <f aca="true" t="shared" si="7" ref="P61:P69">M61*O61</f>
        <v>0</v>
      </c>
    </row>
    <row r="62" spans="2:16" ht="24">
      <c r="B62" s="78"/>
      <c r="C62" s="28">
        <v>3</v>
      </c>
      <c r="D62" s="32" t="s">
        <v>122</v>
      </c>
      <c r="E62" s="33" t="s">
        <v>652</v>
      </c>
      <c r="F62" s="32" t="s">
        <v>101</v>
      </c>
      <c r="G62" s="32" t="s">
        <v>123</v>
      </c>
      <c r="H62" s="28" t="s">
        <v>39</v>
      </c>
      <c r="I62" s="32" t="s">
        <v>124</v>
      </c>
      <c r="J62" s="28"/>
      <c r="K62" s="34">
        <v>1650</v>
      </c>
      <c r="L62" s="75"/>
      <c r="M62" s="34">
        <f t="shared" si="6"/>
        <v>0</v>
      </c>
      <c r="N62" s="72"/>
      <c r="O62" s="37">
        <v>0.2</v>
      </c>
      <c r="P62" s="29">
        <f t="shared" si="7"/>
        <v>0</v>
      </c>
    </row>
    <row r="63" spans="2:16" ht="24">
      <c r="B63" s="78"/>
      <c r="C63" s="28">
        <v>4</v>
      </c>
      <c r="D63" s="32" t="s">
        <v>125</v>
      </c>
      <c r="E63" s="33" t="s">
        <v>653</v>
      </c>
      <c r="F63" s="32" t="s">
        <v>101</v>
      </c>
      <c r="G63" s="32" t="s">
        <v>126</v>
      </c>
      <c r="H63" s="28" t="s">
        <v>39</v>
      </c>
      <c r="I63" s="32" t="s">
        <v>127</v>
      </c>
      <c r="J63" s="28"/>
      <c r="K63" s="34">
        <v>11413</v>
      </c>
      <c r="L63" s="75"/>
      <c r="M63" s="34">
        <f t="shared" si="6"/>
        <v>0</v>
      </c>
      <c r="N63" s="72"/>
      <c r="O63" s="37">
        <v>0.2</v>
      </c>
      <c r="P63" s="29">
        <f t="shared" si="7"/>
        <v>0</v>
      </c>
    </row>
    <row r="64" spans="2:16" ht="12.75">
      <c r="B64" s="78"/>
      <c r="C64" s="28">
        <v>5</v>
      </c>
      <c r="D64" s="32" t="s">
        <v>128</v>
      </c>
      <c r="E64" s="33" t="s">
        <v>654</v>
      </c>
      <c r="F64" s="32" t="s">
        <v>101</v>
      </c>
      <c r="G64" s="32" t="s">
        <v>129</v>
      </c>
      <c r="H64" s="28" t="s">
        <v>39</v>
      </c>
      <c r="I64" s="32" t="s">
        <v>124</v>
      </c>
      <c r="J64" s="28"/>
      <c r="K64" s="34">
        <v>1500</v>
      </c>
      <c r="L64" s="75"/>
      <c r="M64" s="34">
        <f t="shared" si="6"/>
        <v>0</v>
      </c>
      <c r="N64" s="72"/>
      <c r="O64" s="37">
        <v>0.2</v>
      </c>
      <c r="P64" s="29">
        <f t="shared" si="7"/>
        <v>0</v>
      </c>
    </row>
    <row r="65" spans="2:16" ht="24">
      <c r="B65" s="78"/>
      <c r="C65" s="28">
        <v>6</v>
      </c>
      <c r="D65" s="32" t="s">
        <v>159</v>
      </c>
      <c r="E65" s="33" t="s">
        <v>655</v>
      </c>
      <c r="F65" s="32" t="s">
        <v>101</v>
      </c>
      <c r="G65" s="32" t="s">
        <v>160</v>
      </c>
      <c r="H65" s="28" t="s">
        <v>39</v>
      </c>
      <c r="I65" s="32" t="s">
        <v>124</v>
      </c>
      <c r="J65" s="28"/>
      <c r="K65" s="34">
        <v>1900</v>
      </c>
      <c r="L65" s="75"/>
      <c r="M65" s="34">
        <f t="shared" si="6"/>
        <v>0</v>
      </c>
      <c r="N65" s="72"/>
      <c r="O65" s="37">
        <v>0.2</v>
      </c>
      <c r="P65" s="29">
        <f t="shared" si="7"/>
        <v>0</v>
      </c>
    </row>
    <row r="66" spans="2:16" ht="12.75">
      <c r="B66" s="78"/>
      <c r="C66" s="28">
        <v>7</v>
      </c>
      <c r="D66" s="32" t="s">
        <v>135</v>
      </c>
      <c r="E66" s="33" t="s">
        <v>656</v>
      </c>
      <c r="F66" s="32" t="s">
        <v>101</v>
      </c>
      <c r="G66" s="32" t="s">
        <v>161</v>
      </c>
      <c r="H66" s="28" t="s">
        <v>39</v>
      </c>
      <c r="I66" s="32" t="s">
        <v>137</v>
      </c>
      <c r="J66" s="28"/>
      <c r="K66" s="34">
        <v>1100</v>
      </c>
      <c r="L66" s="75"/>
      <c r="M66" s="34">
        <f t="shared" si="6"/>
        <v>0</v>
      </c>
      <c r="N66" s="72"/>
      <c r="O66" s="37">
        <v>0.2</v>
      </c>
      <c r="P66" s="29">
        <f t="shared" si="7"/>
        <v>0</v>
      </c>
    </row>
    <row r="67" spans="2:16" ht="12.75">
      <c r="B67" s="78"/>
      <c r="C67" s="28">
        <v>8</v>
      </c>
      <c r="D67" s="32" t="s">
        <v>138</v>
      </c>
      <c r="E67" s="33" t="s">
        <v>657</v>
      </c>
      <c r="F67" s="32" t="s">
        <v>101</v>
      </c>
      <c r="G67" s="32" t="s">
        <v>162</v>
      </c>
      <c r="H67" s="28" t="s">
        <v>39</v>
      </c>
      <c r="I67" s="32" t="s">
        <v>137</v>
      </c>
      <c r="J67" s="28"/>
      <c r="K67" s="34">
        <v>1100</v>
      </c>
      <c r="L67" s="75"/>
      <c r="M67" s="34">
        <f t="shared" si="6"/>
        <v>0</v>
      </c>
      <c r="N67" s="72"/>
      <c r="O67" s="37">
        <v>0.2</v>
      </c>
      <c r="P67" s="29">
        <f t="shared" si="7"/>
        <v>0</v>
      </c>
    </row>
    <row r="68" spans="2:16" ht="24">
      <c r="B68" s="78"/>
      <c r="C68" s="28">
        <v>9</v>
      </c>
      <c r="D68" s="32" t="s">
        <v>163</v>
      </c>
      <c r="E68" s="33" t="s">
        <v>658</v>
      </c>
      <c r="F68" s="32" t="s">
        <v>143</v>
      </c>
      <c r="G68" s="32" t="s">
        <v>164</v>
      </c>
      <c r="H68" s="28" t="s">
        <v>39</v>
      </c>
      <c r="I68" s="32" t="s">
        <v>165</v>
      </c>
      <c r="J68" s="28"/>
      <c r="K68" s="34">
        <v>6400</v>
      </c>
      <c r="L68" s="75"/>
      <c r="M68" s="34">
        <f t="shared" si="6"/>
        <v>0</v>
      </c>
      <c r="N68" s="72"/>
      <c r="O68" s="37">
        <v>0.2</v>
      </c>
      <c r="P68" s="29">
        <f t="shared" si="7"/>
        <v>0</v>
      </c>
    </row>
    <row r="69" spans="2:16" ht="24">
      <c r="B69" s="78"/>
      <c r="C69" s="28">
        <v>10</v>
      </c>
      <c r="D69" s="32" t="s">
        <v>166</v>
      </c>
      <c r="E69" s="33" t="s">
        <v>659</v>
      </c>
      <c r="F69" s="32" t="s">
        <v>143</v>
      </c>
      <c r="G69" s="32" t="s">
        <v>167</v>
      </c>
      <c r="H69" s="28" t="s">
        <v>39</v>
      </c>
      <c r="I69" s="32" t="s">
        <v>165</v>
      </c>
      <c r="J69" s="28"/>
      <c r="K69" s="34">
        <v>4400</v>
      </c>
      <c r="L69" s="75"/>
      <c r="M69" s="34">
        <f t="shared" si="6"/>
        <v>0</v>
      </c>
      <c r="N69" s="72"/>
      <c r="O69" s="37">
        <v>0.2</v>
      </c>
      <c r="P69" s="29">
        <f t="shared" si="7"/>
        <v>0</v>
      </c>
    </row>
    <row r="70" spans="2:16" ht="12.75">
      <c r="B70" s="78"/>
      <c r="C70" s="80" t="s">
        <v>168</v>
      </c>
      <c r="D70" s="80"/>
      <c r="E70" s="80"/>
      <c r="F70" s="80"/>
      <c r="G70" s="80"/>
      <c r="H70" s="80"/>
      <c r="I70" s="80"/>
      <c r="J70" s="80"/>
      <c r="K70" s="28"/>
      <c r="L70" s="29">
        <v>239718</v>
      </c>
      <c r="M70" s="34">
        <f>SUM(M60:M69)</f>
        <v>0</v>
      </c>
      <c r="N70" s="30"/>
      <c r="O70" s="31"/>
      <c r="P70" s="29">
        <f>SUM(P60:P69)</f>
        <v>0</v>
      </c>
    </row>
    <row r="71" spans="2:16" ht="12.75">
      <c r="B71" s="78" t="s">
        <v>169</v>
      </c>
      <c r="C71" s="79" t="s">
        <v>170</v>
      </c>
      <c r="D71" s="79"/>
      <c r="E71" s="79"/>
      <c r="F71" s="79"/>
      <c r="G71" s="79"/>
      <c r="H71" s="79"/>
      <c r="I71" s="79"/>
      <c r="J71" s="79"/>
      <c r="K71" s="28"/>
      <c r="L71" s="29"/>
      <c r="M71" s="28"/>
      <c r="N71" s="30"/>
      <c r="O71" s="31"/>
      <c r="P71" s="31"/>
    </row>
    <row r="72" spans="2:16" ht="36">
      <c r="B72" s="78"/>
      <c r="C72" s="38" t="s">
        <v>32</v>
      </c>
      <c r="D72" s="38" t="s">
        <v>33</v>
      </c>
      <c r="E72" s="38" t="s">
        <v>45</v>
      </c>
      <c r="F72" s="26" t="s">
        <v>34</v>
      </c>
      <c r="G72" s="38" t="s">
        <v>35</v>
      </c>
      <c r="H72" s="38" t="s">
        <v>1</v>
      </c>
      <c r="I72" s="38" t="s">
        <v>36</v>
      </c>
      <c r="J72" s="38" t="s">
        <v>26</v>
      </c>
      <c r="K72" s="38" t="s">
        <v>27</v>
      </c>
      <c r="L72" s="39" t="s">
        <v>41</v>
      </c>
      <c r="M72" s="38" t="s">
        <v>37</v>
      </c>
      <c r="N72" s="40" t="s">
        <v>42</v>
      </c>
      <c r="O72" s="27" t="s">
        <v>50</v>
      </c>
      <c r="P72" s="27" t="s">
        <v>38</v>
      </c>
    </row>
    <row r="73" spans="2:16" ht="24">
      <c r="B73" s="78"/>
      <c r="C73" s="28">
        <v>1</v>
      </c>
      <c r="D73" s="32" t="s">
        <v>104</v>
      </c>
      <c r="E73" s="33" t="s">
        <v>660</v>
      </c>
      <c r="F73" s="32" t="s">
        <v>101</v>
      </c>
      <c r="G73" s="32" t="s">
        <v>105</v>
      </c>
      <c r="H73" s="28" t="s">
        <v>39</v>
      </c>
      <c r="I73" s="32" t="s">
        <v>106</v>
      </c>
      <c r="J73" s="28"/>
      <c r="K73" s="34">
        <v>21000</v>
      </c>
      <c r="L73" s="75"/>
      <c r="M73" s="34">
        <f>J73*K73</f>
        <v>0</v>
      </c>
      <c r="N73" s="72">
        <v>1</v>
      </c>
      <c r="O73" s="37">
        <v>0.2</v>
      </c>
      <c r="P73" s="29">
        <f>M73*O73</f>
        <v>0</v>
      </c>
    </row>
    <row r="74" spans="2:16" ht="12.75">
      <c r="B74" s="78"/>
      <c r="C74" s="28">
        <v>2</v>
      </c>
      <c r="D74" s="32" t="s">
        <v>171</v>
      </c>
      <c r="E74" s="33" t="s">
        <v>661</v>
      </c>
      <c r="F74" s="32" t="s">
        <v>101</v>
      </c>
      <c r="G74" s="32" t="s">
        <v>119</v>
      </c>
      <c r="H74" s="28" t="s">
        <v>39</v>
      </c>
      <c r="I74" s="32" t="s">
        <v>120</v>
      </c>
      <c r="J74" s="28"/>
      <c r="K74" s="34">
        <v>20000</v>
      </c>
      <c r="L74" s="75"/>
      <c r="M74" s="34">
        <f aca="true" t="shared" si="8" ref="M74:M88">J74*K74</f>
        <v>0</v>
      </c>
      <c r="N74" s="72"/>
      <c r="O74" s="37">
        <v>0.2</v>
      </c>
      <c r="P74" s="29">
        <f aca="true" t="shared" si="9" ref="P74:P89">M74*O74</f>
        <v>0</v>
      </c>
    </row>
    <row r="75" spans="2:16" ht="24">
      <c r="B75" s="78"/>
      <c r="C75" s="28">
        <v>3</v>
      </c>
      <c r="D75" s="32" t="s">
        <v>122</v>
      </c>
      <c r="E75" s="33" t="s">
        <v>662</v>
      </c>
      <c r="F75" s="32" t="s">
        <v>101</v>
      </c>
      <c r="G75" s="32" t="s">
        <v>123</v>
      </c>
      <c r="H75" s="28" t="s">
        <v>39</v>
      </c>
      <c r="I75" s="32" t="s">
        <v>124</v>
      </c>
      <c r="J75" s="28"/>
      <c r="K75" s="34">
        <v>1650</v>
      </c>
      <c r="L75" s="75"/>
      <c r="M75" s="34">
        <f t="shared" si="8"/>
        <v>0</v>
      </c>
      <c r="N75" s="72"/>
      <c r="O75" s="37">
        <v>0.2</v>
      </c>
      <c r="P75" s="29">
        <f t="shared" si="9"/>
        <v>0</v>
      </c>
    </row>
    <row r="76" spans="2:16" ht="12.75">
      <c r="B76" s="78"/>
      <c r="C76" s="28">
        <v>4</v>
      </c>
      <c r="D76" s="32" t="s">
        <v>128</v>
      </c>
      <c r="E76" s="33" t="s">
        <v>663</v>
      </c>
      <c r="F76" s="32" t="s">
        <v>101</v>
      </c>
      <c r="G76" s="32" t="s">
        <v>129</v>
      </c>
      <c r="H76" s="28" t="s">
        <v>39</v>
      </c>
      <c r="I76" s="32" t="s">
        <v>124</v>
      </c>
      <c r="J76" s="28"/>
      <c r="K76" s="34">
        <v>1750</v>
      </c>
      <c r="L76" s="75"/>
      <c r="M76" s="34">
        <f t="shared" si="8"/>
        <v>0</v>
      </c>
      <c r="N76" s="72"/>
      <c r="O76" s="37">
        <v>0.2</v>
      </c>
      <c r="P76" s="29">
        <f t="shared" si="9"/>
        <v>0</v>
      </c>
    </row>
    <row r="77" spans="2:16" ht="24">
      <c r="B77" s="78"/>
      <c r="C77" s="28">
        <v>5</v>
      </c>
      <c r="D77" s="32" t="s">
        <v>159</v>
      </c>
      <c r="E77" s="33" t="s">
        <v>664</v>
      </c>
      <c r="F77" s="32" t="s">
        <v>101</v>
      </c>
      <c r="G77" s="32" t="s">
        <v>160</v>
      </c>
      <c r="H77" s="28" t="s">
        <v>39</v>
      </c>
      <c r="I77" s="32" t="s">
        <v>124</v>
      </c>
      <c r="J77" s="28"/>
      <c r="K77" s="34">
        <v>1900</v>
      </c>
      <c r="L77" s="75"/>
      <c r="M77" s="34">
        <f t="shared" si="8"/>
        <v>0</v>
      </c>
      <c r="N77" s="72"/>
      <c r="O77" s="37">
        <v>0.2</v>
      </c>
      <c r="P77" s="29">
        <f t="shared" si="9"/>
        <v>0</v>
      </c>
    </row>
    <row r="78" spans="2:16" ht="24">
      <c r="B78" s="78"/>
      <c r="C78" s="28">
        <v>6</v>
      </c>
      <c r="D78" s="32" t="s">
        <v>172</v>
      </c>
      <c r="E78" s="33" t="s">
        <v>665</v>
      </c>
      <c r="F78" s="32" t="s">
        <v>101</v>
      </c>
      <c r="G78" s="32" t="s">
        <v>173</v>
      </c>
      <c r="H78" s="28" t="s">
        <v>39</v>
      </c>
      <c r="I78" s="32" t="s">
        <v>174</v>
      </c>
      <c r="J78" s="28"/>
      <c r="K78" s="34">
        <v>38000</v>
      </c>
      <c r="L78" s="75"/>
      <c r="M78" s="34">
        <f t="shared" si="8"/>
        <v>0</v>
      </c>
      <c r="N78" s="72"/>
      <c r="O78" s="37">
        <v>0.2</v>
      </c>
      <c r="P78" s="29">
        <f t="shared" si="9"/>
        <v>0</v>
      </c>
    </row>
    <row r="79" spans="2:16" ht="24">
      <c r="B79" s="78"/>
      <c r="C79" s="28">
        <v>7</v>
      </c>
      <c r="D79" s="32" t="s">
        <v>175</v>
      </c>
      <c r="E79" s="33" t="s">
        <v>666</v>
      </c>
      <c r="F79" s="32" t="s">
        <v>101</v>
      </c>
      <c r="G79" s="32" t="s">
        <v>176</v>
      </c>
      <c r="H79" s="28" t="s">
        <v>39</v>
      </c>
      <c r="I79" s="32" t="s">
        <v>137</v>
      </c>
      <c r="J79" s="28"/>
      <c r="K79" s="34">
        <v>2740</v>
      </c>
      <c r="L79" s="75"/>
      <c r="M79" s="34">
        <f t="shared" si="8"/>
        <v>0</v>
      </c>
      <c r="N79" s="72"/>
      <c r="O79" s="37">
        <v>0.2</v>
      </c>
      <c r="P79" s="29">
        <f t="shared" si="9"/>
        <v>0</v>
      </c>
    </row>
    <row r="80" spans="2:16" ht="24">
      <c r="B80" s="78"/>
      <c r="C80" s="28">
        <v>8</v>
      </c>
      <c r="D80" s="32" t="s">
        <v>177</v>
      </c>
      <c r="E80" s="33" t="s">
        <v>667</v>
      </c>
      <c r="F80" s="32" t="s">
        <v>101</v>
      </c>
      <c r="G80" s="32" t="s">
        <v>176</v>
      </c>
      <c r="H80" s="28" t="s">
        <v>39</v>
      </c>
      <c r="I80" s="32" t="s">
        <v>137</v>
      </c>
      <c r="J80" s="28"/>
      <c r="K80" s="34">
        <v>2740</v>
      </c>
      <c r="L80" s="75"/>
      <c r="M80" s="34">
        <f t="shared" si="8"/>
        <v>0</v>
      </c>
      <c r="N80" s="72"/>
      <c r="O80" s="37">
        <v>0.2</v>
      </c>
      <c r="P80" s="29">
        <f t="shared" si="9"/>
        <v>0</v>
      </c>
    </row>
    <row r="81" spans="2:16" ht="24">
      <c r="B81" s="78"/>
      <c r="C81" s="28">
        <v>9</v>
      </c>
      <c r="D81" s="32" t="s">
        <v>178</v>
      </c>
      <c r="E81" s="33" t="s">
        <v>668</v>
      </c>
      <c r="F81" s="32" t="s">
        <v>101</v>
      </c>
      <c r="G81" s="32" t="s">
        <v>173</v>
      </c>
      <c r="H81" s="28" t="s">
        <v>39</v>
      </c>
      <c r="I81" s="32" t="s">
        <v>179</v>
      </c>
      <c r="J81" s="28"/>
      <c r="K81" s="34">
        <v>7000</v>
      </c>
      <c r="L81" s="75"/>
      <c r="M81" s="34">
        <f t="shared" si="8"/>
        <v>0</v>
      </c>
      <c r="N81" s="72"/>
      <c r="O81" s="37">
        <v>0.2</v>
      </c>
      <c r="P81" s="29">
        <f t="shared" si="9"/>
        <v>0</v>
      </c>
    </row>
    <row r="82" spans="2:16" ht="24">
      <c r="B82" s="78"/>
      <c r="C82" s="28">
        <v>10</v>
      </c>
      <c r="D82" s="32" t="s">
        <v>180</v>
      </c>
      <c r="E82" s="33" t="s">
        <v>669</v>
      </c>
      <c r="F82" s="32" t="s">
        <v>101</v>
      </c>
      <c r="G82" s="32" t="s">
        <v>173</v>
      </c>
      <c r="H82" s="28" t="s">
        <v>39</v>
      </c>
      <c r="I82" s="32" t="s">
        <v>179</v>
      </c>
      <c r="J82" s="28"/>
      <c r="K82" s="34">
        <v>7000</v>
      </c>
      <c r="L82" s="75"/>
      <c r="M82" s="34">
        <f t="shared" si="8"/>
        <v>0</v>
      </c>
      <c r="N82" s="72"/>
      <c r="O82" s="37">
        <v>0.2</v>
      </c>
      <c r="P82" s="29">
        <f t="shared" si="9"/>
        <v>0</v>
      </c>
    </row>
    <row r="83" spans="2:16" ht="12.75">
      <c r="B83" s="78"/>
      <c r="C83" s="28">
        <v>11</v>
      </c>
      <c r="D83" s="32" t="s">
        <v>135</v>
      </c>
      <c r="E83" s="33" t="s">
        <v>670</v>
      </c>
      <c r="F83" s="32" t="s">
        <v>101</v>
      </c>
      <c r="G83" s="32" t="s">
        <v>181</v>
      </c>
      <c r="H83" s="28" t="s">
        <v>39</v>
      </c>
      <c r="I83" s="32" t="s">
        <v>137</v>
      </c>
      <c r="J83" s="28"/>
      <c r="K83" s="34">
        <v>1155</v>
      </c>
      <c r="L83" s="75"/>
      <c r="M83" s="34">
        <f t="shared" si="8"/>
        <v>0</v>
      </c>
      <c r="N83" s="72"/>
      <c r="O83" s="37">
        <v>0.2</v>
      </c>
      <c r="P83" s="29">
        <f t="shared" si="9"/>
        <v>0</v>
      </c>
    </row>
    <row r="84" spans="2:16" ht="12.75">
      <c r="B84" s="78"/>
      <c r="C84" s="28">
        <v>12</v>
      </c>
      <c r="D84" s="32" t="s">
        <v>138</v>
      </c>
      <c r="E84" s="33" t="s">
        <v>671</v>
      </c>
      <c r="F84" s="32" t="s">
        <v>101</v>
      </c>
      <c r="G84" s="32" t="s">
        <v>162</v>
      </c>
      <c r="H84" s="28" t="s">
        <v>39</v>
      </c>
      <c r="I84" s="32" t="s">
        <v>137</v>
      </c>
      <c r="J84" s="28"/>
      <c r="K84" s="34">
        <v>1155</v>
      </c>
      <c r="L84" s="75"/>
      <c r="M84" s="34">
        <f t="shared" si="8"/>
        <v>0</v>
      </c>
      <c r="N84" s="72"/>
      <c r="O84" s="37">
        <v>0.2</v>
      </c>
      <c r="P84" s="29">
        <f t="shared" si="9"/>
        <v>0</v>
      </c>
    </row>
    <row r="85" spans="2:16" ht="12.75">
      <c r="B85" s="78"/>
      <c r="C85" s="28">
        <v>13</v>
      </c>
      <c r="D85" s="32" t="s">
        <v>182</v>
      </c>
      <c r="E85" s="33" t="s">
        <v>672</v>
      </c>
      <c r="F85" s="32" t="s">
        <v>101</v>
      </c>
      <c r="G85" s="32" t="s">
        <v>182</v>
      </c>
      <c r="H85" s="28" t="s">
        <v>39</v>
      </c>
      <c r="I85" s="32" t="s">
        <v>141</v>
      </c>
      <c r="J85" s="28"/>
      <c r="K85" s="34">
        <v>10000</v>
      </c>
      <c r="L85" s="75"/>
      <c r="M85" s="34">
        <f t="shared" si="8"/>
        <v>0</v>
      </c>
      <c r="N85" s="72"/>
      <c r="O85" s="37">
        <v>0.2</v>
      </c>
      <c r="P85" s="29">
        <f t="shared" si="9"/>
        <v>0</v>
      </c>
    </row>
    <row r="86" spans="2:16" ht="24">
      <c r="B86" s="78"/>
      <c r="C86" s="28">
        <v>14</v>
      </c>
      <c r="D86" s="32" t="s">
        <v>183</v>
      </c>
      <c r="E86" s="33" t="s">
        <v>673</v>
      </c>
      <c r="F86" s="32" t="s">
        <v>101</v>
      </c>
      <c r="G86" s="32" t="s">
        <v>184</v>
      </c>
      <c r="H86" s="28" t="s">
        <v>39</v>
      </c>
      <c r="I86" s="32" t="s">
        <v>134</v>
      </c>
      <c r="J86" s="28"/>
      <c r="K86" s="34">
        <v>8000</v>
      </c>
      <c r="L86" s="75"/>
      <c r="M86" s="34">
        <f t="shared" si="8"/>
        <v>0</v>
      </c>
      <c r="N86" s="72"/>
      <c r="O86" s="37">
        <v>0.2</v>
      </c>
      <c r="P86" s="29">
        <f t="shared" si="9"/>
        <v>0</v>
      </c>
    </row>
    <row r="87" spans="2:16" ht="24">
      <c r="B87" s="78"/>
      <c r="C87" s="28">
        <v>15</v>
      </c>
      <c r="D87" s="32" t="s">
        <v>185</v>
      </c>
      <c r="E87" s="33" t="s">
        <v>674</v>
      </c>
      <c r="F87" s="32" t="s">
        <v>143</v>
      </c>
      <c r="G87" s="32" t="s">
        <v>186</v>
      </c>
      <c r="H87" s="28" t="s">
        <v>39</v>
      </c>
      <c r="I87" s="32" t="s">
        <v>187</v>
      </c>
      <c r="J87" s="28"/>
      <c r="K87" s="34">
        <v>2000</v>
      </c>
      <c r="L87" s="75"/>
      <c r="M87" s="34">
        <f t="shared" si="8"/>
        <v>0</v>
      </c>
      <c r="N87" s="72"/>
      <c r="O87" s="37">
        <v>0.2</v>
      </c>
      <c r="P87" s="29">
        <f t="shared" si="9"/>
        <v>0</v>
      </c>
    </row>
    <row r="88" spans="2:16" ht="24">
      <c r="B88" s="78"/>
      <c r="C88" s="28">
        <v>16</v>
      </c>
      <c r="D88" s="32" t="s">
        <v>188</v>
      </c>
      <c r="E88" s="33" t="s">
        <v>675</v>
      </c>
      <c r="F88" s="32" t="s">
        <v>143</v>
      </c>
      <c r="G88" s="32" t="s">
        <v>189</v>
      </c>
      <c r="H88" s="28" t="s">
        <v>39</v>
      </c>
      <c r="I88" s="32">
        <v>2320</v>
      </c>
      <c r="J88" s="28"/>
      <c r="K88" s="34">
        <v>31000</v>
      </c>
      <c r="L88" s="75"/>
      <c r="M88" s="34">
        <f t="shared" si="8"/>
        <v>0</v>
      </c>
      <c r="N88" s="72"/>
      <c r="O88" s="37">
        <v>0.2</v>
      </c>
      <c r="P88" s="29">
        <f t="shared" si="9"/>
        <v>0</v>
      </c>
    </row>
    <row r="89" spans="2:16" ht="24">
      <c r="B89" s="78"/>
      <c r="C89" s="28">
        <v>17</v>
      </c>
      <c r="D89" s="32" t="s">
        <v>190</v>
      </c>
      <c r="E89" s="33" t="s">
        <v>676</v>
      </c>
      <c r="F89" s="32" t="s">
        <v>143</v>
      </c>
      <c r="G89" s="32" t="s">
        <v>191</v>
      </c>
      <c r="H89" s="28" t="s">
        <v>39</v>
      </c>
      <c r="I89" s="32">
        <v>800</v>
      </c>
      <c r="J89" s="28"/>
      <c r="K89" s="34">
        <v>3500</v>
      </c>
      <c r="L89" s="75"/>
      <c r="M89" s="34">
        <f>J89*K89</f>
        <v>0</v>
      </c>
      <c r="N89" s="72"/>
      <c r="O89" s="37">
        <v>0.2</v>
      </c>
      <c r="P89" s="29">
        <f t="shared" si="9"/>
        <v>0</v>
      </c>
    </row>
    <row r="90" spans="2:16" ht="12.75">
      <c r="B90" s="78"/>
      <c r="C90" s="80" t="s">
        <v>192</v>
      </c>
      <c r="D90" s="80"/>
      <c r="E90" s="80"/>
      <c r="F90" s="80"/>
      <c r="G90" s="80"/>
      <c r="H90" s="80"/>
      <c r="I90" s="80"/>
      <c r="J90" s="80"/>
      <c r="K90" s="28"/>
      <c r="L90" s="29">
        <v>1006495.2</v>
      </c>
      <c r="M90" s="34">
        <f>SUM(M73:M89)</f>
        <v>0</v>
      </c>
      <c r="N90" s="30"/>
      <c r="O90" s="31"/>
      <c r="P90" s="29">
        <f>SUM(P73:P89)</f>
        <v>0</v>
      </c>
    </row>
    <row r="91" spans="2:16" ht="12.75">
      <c r="B91" s="78" t="s">
        <v>193</v>
      </c>
      <c r="C91" s="79" t="s">
        <v>194</v>
      </c>
      <c r="D91" s="79"/>
      <c r="E91" s="79"/>
      <c r="F91" s="79"/>
      <c r="G91" s="79"/>
      <c r="H91" s="79"/>
      <c r="I91" s="79"/>
      <c r="J91" s="79"/>
      <c r="K91" s="28"/>
      <c r="L91" s="29"/>
      <c r="M91" s="28"/>
      <c r="N91" s="30"/>
      <c r="O91" s="31"/>
      <c r="P91" s="31"/>
    </row>
    <row r="92" spans="2:16" ht="36">
      <c r="B92" s="78"/>
      <c r="C92" s="38" t="s">
        <v>32</v>
      </c>
      <c r="D92" s="38" t="s">
        <v>33</v>
      </c>
      <c r="E92" s="38" t="s">
        <v>45</v>
      </c>
      <c r="F92" s="26" t="s">
        <v>34</v>
      </c>
      <c r="G92" s="38" t="s">
        <v>35</v>
      </c>
      <c r="H92" s="38" t="s">
        <v>1</v>
      </c>
      <c r="I92" s="38" t="s">
        <v>36</v>
      </c>
      <c r="J92" s="38" t="s">
        <v>26</v>
      </c>
      <c r="K92" s="38" t="s">
        <v>27</v>
      </c>
      <c r="L92" s="39" t="s">
        <v>41</v>
      </c>
      <c r="M92" s="38" t="s">
        <v>37</v>
      </c>
      <c r="N92" s="40" t="s">
        <v>42</v>
      </c>
      <c r="O92" s="27" t="s">
        <v>50</v>
      </c>
      <c r="P92" s="27" t="s">
        <v>38</v>
      </c>
    </row>
    <row r="93" spans="2:16" ht="24">
      <c r="B93" s="78"/>
      <c r="C93" s="28">
        <v>1</v>
      </c>
      <c r="D93" s="32" t="s">
        <v>100</v>
      </c>
      <c r="E93" s="33" t="s">
        <v>677</v>
      </c>
      <c r="F93" s="32" t="s">
        <v>101</v>
      </c>
      <c r="G93" s="32" t="s">
        <v>102</v>
      </c>
      <c r="H93" s="28" t="s">
        <v>39</v>
      </c>
      <c r="I93" s="32" t="s">
        <v>195</v>
      </c>
      <c r="J93" s="28"/>
      <c r="K93" s="34">
        <v>111000</v>
      </c>
      <c r="L93" s="75"/>
      <c r="M93" s="34">
        <f>J93*K93</f>
        <v>0</v>
      </c>
      <c r="N93" s="72">
        <v>1</v>
      </c>
      <c r="O93" s="37">
        <v>0.2</v>
      </c>
      <c r="P93" s="29">
        <f>M93*O93</f>
        <v>0</v>
      </c>
    </row>
    <row r="94" spans="2:16" ht="12.75">
      <c r="B94" s="78"/>
      <c r="C94" s="28">
        <v>2</v>
      </c>
      <c r="D94" s="32" t="s">
        <v>171</v>
      </c>
      <c r="E94" s="33" t="s">
        <v>678</v>
      </c>
      <c r="F94" s="32" t="s">
        <v>101</v>
      </c>
      <c r="G94" s="32" t="s">
        <v>119</v>
      </c>
      <c r="H94" s="28" t="s">
        <v>39</v>
      </c>
      <c r="I94" s="32" t="s">
        <v>120</v>
      </c>
      <c r="J94" s="28"/>
      <c r="K94" s="34">
        <v>8500</v>
      </c>
      <c r="L94" s="75"/>
      <c r="M94" s="34">
        <f aca="true" t="shared" si="10" ref="M94:M122">J94*K94</f>
        <v>0</v>
      </c>
      <c r="N94" s="72"/>
      <c r="O94" s="37">
        <v>0.2</v>
      </c>
      <c r="P94" s="29">
        <f aca="true" t="shared" si="11" ref="P94:P122">M94*O94</f>
        <v>0</v>
      </c>
    </row>
    <row r="95" spans="2:16" ht="12.75">
      <c r="B95" s="78"/>
      <c r="C95" s="28">
        <v>3</v>
      </c>
      <c r="D95" s="32" t="s">
        <v>171</v>
      </c>
      <c r="E95" s="33" t="s">
        <v>679</v>
      </c>
      <c r="F95" s="32" t="s">
        <v>101</v>
      </c>
      <c r="G95" s="32" t="s">
        <v>119</v>
      </c>
      <c r="H95" s="28" t="s">
        <v>39</v>
      </c>
      <c r="I95" s="32" t="s">
        <v>109</v>
      </c>
      <c r="J95" s="28"/>
      <c r="K95" s="34">
        <v>38025</v>
      </c>
      <c r="L95" s="75"/>
      <c r="M95" s="34">
        <f t="shared" si="10"/>
        <v>0</v>
      </c>
      <c r="N95" s="72"/>
      <c r="O95" s="37">
        <v>0.2</v>
      </c>
      <c r="P95" s="29">
        <f t="shared" si="11"/>
        <v>0</v>
      </c>
    </row>
    <row r="96" spans="2:16" ht="24">
      <c r="B96" s="78"/>
      <c r="C96" s="28">
        <v>4</v>
      </c>
      <c r="D96" s="32" t="s">
        <v>122</v>
      </c>
      <c r="E96" s="33" t="s">
        <v>680</v>
      </c>
      <c r="F96" s="32" t="s">
        <v>101</v>
      </c>
      <c r="G96" s="32" t="s">
        <v>123</v>
      </c>
      <c r="H96" s="28" t="s">
        <v>39</v>
      </c>
      <c r="I96" s="32" t="s">
        <v>124</v>
      </c>
      <c r="J96" s="28"/>
      <c r="K96" s="34">
        <v>1650</v>
      </c>
      <c r="L96" s="75"/>
      <c r="M96" s="34">
        <f t="shared" si="10"/>
        <v>0</v>
      </c>
      <c r="N96" s="72"/>
      <c r="O96" s="37">
        <v>0.2</v>
      </c>
      <c r="P96" s="29">
        <f t="shared" si="11"/>
        <v>0</v>
      </c>
    </row>
    <row r="97" spans="2:16" ht="24">
      <c r="B97" s="78"/>
      <c r="C97" s="28">
        <v>5</v>
      </c>
      <c r="D97" s="32" t="s">
        <v>122</v>
      </c>
      <c r="E97" s="33" t="s">
        <v>681</v>
      </c>
      <c r="F97" s="32" t="s">
        <v>101</v>
      </c>
      <c r="G97" s="32" t="s">
        <v>123</v>
      </c>
      <c r="H97" s="28" t="s">
        <v>39</v>
      </c>
      <c r="I97" s="32" t="s">
        <v>196</v>
      </c>
      <c r="J97" s="28"/>
      <c r="K97" s="34">
        <v>1194</v>
      </c>
      <c r="L97" s="75"/>
      <c r="M97" s="34">
        <f t="shared" si="10"/>
        <v>0</v>
      </c>
      <c r="N97" s="72"/>
      <c r="O97" s="37">
        <v>0.2</v>
      </c>
      <c r="P97" s="29">
        <f t="shared" si="11"/>
        <v>0</v>
      </c>
    </row>
    <row r="98" spans="2:16" ht="24">
      <c r="B98" s="78"/>
      <c r="C98" s="28">
        <v>6</v>
      </c>
      <c r="D98" s="32" t="s">
        <v>125</v>
      </c>
      <c r="E98" s="33" t="s">
        <v>682</v>
      </c>
      <c r="F98" s="32" t="s">
        <v>101</v>
      </c>
      <c r="G98" s="32" t="s">
        <v>126</v>
      </c>
      <c r="H98" s="28" t="s">
        <v>39</v>
      </c>
      <c r="I98" s="32" t="s">
        <v>127</v>
      </c>
      <c r="J98" s="28"/>
      <c r="K98" s="34">
        <v>42125</v>
      </c>
      <c r="L98" s="75"/>
      <c r="M98" s="34">
        <f t="shared" si="10"/>
        <v>0</v>
      </c>
      <c r="N98" s="72"/>
      <c r="O98" s="37">
        <v>0.2</v>
      </c>
      <c r="P98" s="29">
        <f t="shared" si="11"/>
        <v>0</v>
      </c>
    </row>
    <row r="99" spans="2:16" ht="12.75">
      <c r="B99" s="78"/>
      <c r="C99" s="28">
        <v>7</v>
      </c>
      <c r="D99" s="32" t="s">
        <v>128</v>
      </c>
      <c r="E99" s="33" t="s">
        <v>683</v>
      </c>
      <c r="F99" s="32" t="s">
        <v>101</v>
      </c>
      <c r="G99" s="32" t="s">
        <v>129</v>
      </c>
      <c r="H99" s="28" t="s">
        <v>39</v>
      </c>
      <c r="I99" s="32" t="s">
        <v>124</v>
      </c>
      <c r="J99" s="28"/>
      <c r="K99" s="34">
        <v>1750</v>
      </c>
      <c r="L99" s="75"/>
      <c r="M99" s="34">
        <f t="shared" si="10"/>
        <v>0</v>
      </c>
      <c r="N99" s="72"/>
      <c r="O99" s="37">
        <v>0.2</v>
      </c>
      <c r="P99" s="29">
        <f t="shared" si="11"/>
        <v>0</v>
      </c>
    </row>
    <row r="100" spans="2:16" ht="12.75">
      <c r="B100" s="78"/>
      <c r="C100" s="28">
        <v>8</v>
      </c>
      <c r="D100" s="32" t="s">
        <v>128</v>
      </c>
      <c r="E100" s="33" t="s">
        <v>684</v>
      </c>
      <c r="F100" s="32" t="s">
        <v>101</v>
      </c>
      <c r="G100" s="32" t="s">
        <v>129</v>
      </c>
      <c r="H100" s="28" t="s">
        <v>39</v>
      </c>
      <c r="I100" s="32" t="s">
        <v>196</v>
      </c>
      <c r="J100" s="28"/>
      <c r="K100" s="34">
        <v>1418</v>
      </c>
      <c r="L100" s="75"/>
      <c r="M100" s="34">
        <f t="shared" si="10"/>
        <v>0</v>
      </c>
      <c r="N100" s="72"/>
      <c r="O100" s="37">
        <v>0.2</v>
      </c>
      <c r="P100" s="29">
        <f t="shared" si="11"/>
        <v>0</v>
      </c>
    </row>
    <row r="101" spans="2:16" ht="24">
      <c r="B101" s="78"/>
      <c r="C101" s="28">
        <v>9</v>
      </c>
      <c r="D101" s="32" t="s">
        <v>172</v>
      </c>
      <c r="E101" s="33" t="s">
        <v>685</v>
      </c>
      <c r="F101" s="32" t="s">
        <v>101</v>
      </c>
      <c r="G101" s="32" t="s">
        <v>176</v>
      </c>
      <c r="H101" s="28" t="s">
        <v>39</v>
      </c>
      <c r="I101" s="32" t="s">
        <v>174</v>
      </c>
      <c r="J101" s="28"/>
      <c r="K101" s="34">
        <v>23015</v>
      </c>
      <c r="L101" s="75"/>
      <c r="M101" s="34">
        <f t="shared" si="10"/>
        <v>0</v>
      </c>
      <c r="N101" s="72"/>
      <c r="O101" s="37">
        <v>0.2</v>
      </c>
      <c r="P101" s="29">
        <f t="shared" si="11"/>
        <v>0</v>
      </c>
    </row>
    <row r="102" spans="2:16" ht="24">
      <c r="B102" s="78"/>
      <c r="C102" s="28">
        <v>10</v>
      </c>
      <c r="D102" s="32" t="s">
        <v>175</v>
      </c>
      <c r="E102" s="33" t="s">
        <v>686</v>
      </c>
      <c r="F102" s="32" t="s">
        <v>101</v>
      </c>
      <c r="G102" s="32" t="s">
        <v>176</v>
      </c>
      <c r="H102" s="28" t="s">
        <v>39</v>
      </c>
      <c r="I102" s="32" t="s">
        <v>137</v>
      </c>
      <c r="J102" s="28"/>
      <c r="K102" s="34">
        <v>2740</v>
      </c>
      <c r="L102" s="75"/>
      <c r="M102" s="34">
        <f t="shared" si="10"/>
        <v>0</v>
      </c>
      <c r="N102" s="72"/>
      <c r="O102" s="37">
        <v>0.2</v>
      </c>
      <c r="P102" s="29">
        <f t="shared" si="11"/>
        <v>0</v>
      </c>
    </row>
    <row r="103" spans="2:16" ht="24">
      <c r="B103" s="78"/>
      <c r="C103" s="28">
        <v>11</v>
      </c>
      <c r="D103" s="32" t="s">
        <v>177</v>
      </c>
      <c r="E103" s="33" t="s">
        <v>687</v>
      </c>
      <c r="F103" s="32" t="s">
        <v>101</v>
      </c>
      <c r="G103" s="32" t="s">
        <v>173</v>
      </c>
      <c r="H103" s="28" t="s">
        <v>39</v>
      </c>
      <c r="I103" s="32" t="s">
        <v>137</v>
      </c>
      <c r="J103" s="28"/>
      <c r="K103" s="34">
        <v>2740</v>
      </c>
      <c r="L103" s="75"/>
      <c r="M103" s="34">
        <f t="shared" si="10"/>
        <v>0</v>
      </c>
      <c r="N103" s="72"/>
      <c r="O103" s="37">
        <v>0.2</v>
      </c>
      <c r="P103" s="29">
        <f t="shared" si="11"/>
        <v>0</v>
      </c>
    </row>
    <row r="104" spans="2:16" ht="24">
      <c r="B104" s="78"/>
      <c r="C104" s="28">
        <v>12</v>
      </c>
      <c r="D104" s="32" t="s">
        <v>178</v>
      </c>
      <c r="E104" s="33" t="s">
        <v>688</v>
      </c>
      <c r="F104" s="32" t="s">
        <v>101</v>
      </c>
      <c r="G104" s="32" t="s">
        <v>173</v>
      </c>
      <c r="H104" s="28" t="s">
        <v>39</v>
      </c>
      <c r="I104" s="32" t="s">
        <v>179</v>
      </c>
      <c r="J104" s="28"/>
      <c r="K104" s="34">
        <v>7000</v>
      </c>
      <c r="L104" s="75"/>
      <c r="M104" s="34">
        <f t="shared" si="10"/>
        <v>0</v>
      </c>
      <c r="N104" s="72"/>
      <c r="O104" s="37">
        <v>0.2</v>
      </c>
      <c r="P104" s="29">
        <f t="shared" si="11"/>
        <v>0</v>
      </c>
    </row>
    <row r="105" spans="2:16" ht="24">
      <c r="B105" s="78"/>
      <c r="C105" s="28">
        <v>13</v>
      </c>
      <c r="D105" s="32" t="s">
        <v>180</v>
      </c>
      <c r="E105" s="33" t="s">
        <v>689</v>
      </c>
      <c r="F105" s="32" t="s">
        <v>101</v>
      </c>
      <c r="G105" s="32" t="s">
        <v>173</v>
      </c>
      <c r="H105" s="28" t="s">
        <v>39</v>
      </c>
      <c r="I105" s="32" t="s">
        <v>179</v>
      </c>
      <c r="J105" s="28"/>
      <c r="K105" s="34">
        <v>7000</v>
      </c>
      <c r="L105" s="75"/>
      <c r="M105" s="34">
        <f t="shared" si="10"/>
        <v>0</v>
      </c>
      <c r="N105" s="72"/>
      <c r="O105" s="37">
        <v>0.2</v>
      </c>
      <c r="P105" s="29">
        <f t="shared" si="11"/>
        <v>0</v>
      </c>
    </row>
    <row r="106" spans="2:16" ht="24">
      <c r="B106" s="78"/>
      <c r="C106" s="28">
        <v>14</v>
      </c>
      <c r="D106" s="32" t="s">
        <v>197</v>
      </c>
      <c r="E106" s="33" t="s">
        <v>690</v>
      </c>
      <c r="F106" s="32" t="s">
        <v>101</v>
      </c>
      <c r="G106" s="32" t="s">
        <v>198</v>
      </c>
      <c r="H106" s="28" t="s">
        <v>39</v>
      </c>
      <c r="I106" s="32" t="s">
        <v>199</v>
      </c>
      <c r="J106" s="28"/>
      <c r="K106" s="34">
        <v>18720</v>
      </c>
      <c r="L106" s="75"/>
      <c r="M106" s="34">
        <f t="shared" si="10"/>
        <v>0</v>
      </c>
      <c r="N106" s="72"/>
      <c r="O106" s="37">
        <v>0.2</v>
      </c>
      <c r="P106" s="29">
        <f t="shared" si="11"/>
        <v>0</v>
      </c>
    </row>
    <row r="107" spans="2:16" ht="24">
      <c r="B107" s="78"/>
      <c r="C107" s="28">
        <v>15</v>
      </c>
      <c r="D107" s="32" t="s">
        <v>200</v>
      </c>
      <c r="E107" s="33" t="s">
        <v>691</v>
      </c>
      <c r="F107" s="32" t="s">
        <v>101</v>
      </c>
      <c r="G107" s="32" t="s">
        <v>201</v>
      </c>
      <c r="H107" s="28" t="s">
        <v>39</v>
      </c>
      <c r="I107" s="32">
        <v>100</v>
      </c>
      <c r="J107" s="28"/>
      <c r="K107" s="34">
        <v>27720</v>
      </c>
      <c r="L107" s="75"/>
      <c r="M107" s="34">
        <f t="shared" si="10"/>
        <v>0</v>
      </c>
      <c r="N107" s="72"/>
      <c r="O107" s="37">
        <v>0.2</v>
      </c>
      <c r="P107" s="29">
        <f t="shared" si="11"/>
        <v>0</v>
      </c>
    </row>
    <row r="108" spans="2:16" ht="24">
      <c r="B108" s="78"/>
      <c r="C108" s="28">
        <v>16</v>
      </c>
      <c r="D108" s="32" t="s">
        <v>202</v>
      </c>
      <c r="E108" s="33" t="s">
        <v>692</v>
      </c>
      <c r="F108" s="32" t="s">
        <v>101</v>
      </c>
      <c r="G108" s="32" t="s">
        <v>203</v>
      </c>
      <c r="H108" s="28" t="s">
        <v>39</v>
      </c>
      <c r="I108" s="32">
        <v>80</v>
      </c>
      <c r="J108" s="28"/>
      <c r="K108" s="34">
        <v>27720</v>
      </c>
      <c r="L108" s="75"/>
      <c r="M108" s="34">
        <f t="shared" si="10"/>
        <v>0</v>
      </c>
      <c r="N108" s="72"/>
      <c r="O108" s="37">
        <v>0.2</v>
      </c>
      <c r="P108" s="29">
        <f t="shared" si="11"/>
        <v>0</v>
      </c>
    </row>
    <row r="109" spans="2:16" ht="24">
      <c r="B109" s="78"/>
      <c r="C109" s="28">
        <v>17</v>
      </c>
      <c r="D109" s="32" t="s">
        <v>204</v>
      </c>
      <c r="E109" s="33" t="s">
        <v>693</v>
      </c>
      <c r="F109" s="32" t="s">
        <v>101</v>
      </c>
      <c r="G109" s="32" t="s">
        <v>205</v>
      </c>
      <c r="H109" s="28" t="s">
        <v>39</v>
      </c>
      <c r="I109" s="32">
        <v>30</v>
      </c>
      <c r="J109" s="28"/>
      <c r="K109" s="34">
        <v>26490</v>
      </c>
      <c r="L109" s="75"/>
      <c r="M109" s="34">
        <f t="shared" si="10"/>
        <v>0</v>
      </c>
      <c r="N109" s="72"/>
      <c r="O109" s="37">
        <v>0.2</v>
      </c>
      <c r="P109" s="29">
        <f t="shared" si="11"/>
        <v>0</v>
      </c>
    </row>
    <row r="110" spans="2:16" ht="24">
      <c r="B110" s="78"/>
      <c r="C110" s="28">
        <v>18</v>
      </c>
      <c r="D110" s="32" t="s">
        <v>206</v>
      </c>
      <c r="E110" s="33" t="s">
        <v>694</v>
      </c>
      <c r="F110" s="32" t="s">
        <v>101</v>
      </c>
      <c r="G110" s="32" t="s">
        <v>207</v>
      </c>
      <c r="H110" s="28" t="s">
        <v>39</v>
      </c>
      <c r="I110" s="32">
        <v>40</v>
      </c>
      <c r="J110" s="28"/>
      <c r="K110" s="34">
        <v>23130</v>
      </c>
      <c r="L110" s="75"/>
      <c r="M110" s="34">
        <f t="shared" si="10"/>
        <v>0</v>
      </c>
      <c r="N110" s="72"/>
      <c r="O110" s="37">
        <v>0.2</v>
      </c>
      <c r="P110" s="29">
        <f t="shared" si="11"/>
        <v>0</v>
      </c>
    </row>
    <row r="111" spans="2:16" ht="24">
      <c r="B111" s="78"/>
      <c r="C111" s="28">
        <v>19</v>
      </c>
      <c r="D111" s="32" t="s">
        <v>208</v>
      </c>
      <c r="E111" s="33" t="s">
        <v>695</v>
      </c>
      <c r="F111" s="32" t="s">
        <v>101</v>
      </c>
      <c r="G111" s="32" t="s">
        <v>131</v>
      </c>
      <c r="H111" s="28" t="s">
        <v>39</v>
      </c>
      <c r="I111" s="32" t="s">
        <v>117</v>
      </c>
      <c r="J111" s="28"/>
      <c r="K111" s="34">
        <v>16000</v>
      </c>
      <c r="L111" s="75"/>
      <c r="M111" s="34">
        <f t="shared" si="10"/>
        <v>0</v>
      </c>
      <c r="N111" s="72"/>
      <c r="O111" s="37">
        <v>0.2</v>
      </c>
      <c r="P111" s="29">
        <f t="shared" si="11"/>
        <v>0</v>
      </c>
    </row>
    <row r="112" spans="2:16" ht="36">
      <c r="B112" s="78"/>
      <c r="C112" s="28">
        <v>20</v>
      </c>
      <c r="D112" s="32" t="s">
        <v>209</v>
      </c>
      <c r="E112" s="33" t="s">
        <v>696</v>
      </c>
      <c r="F112" s="32" t="s">
        <v>101</v>
      </c>
      <c r="G112" s="32" t="s">
        <v>131</v>
      </c>
      <c r="H112" s="28" t="s">
        <v>39</v>
      </c>
      <c r="I112" s="32" t="s">
        <v>134</v>
      </c>
      <c r="J112" s="28"/>
      <c r="K112" s="34">
        <v>13000</v>
      </c>
      <c r="L112" s="75"/>
      <c r="M112" s="34">
        <f t="shared" si="10"/>
        <v>0</v>
      </c>
      <c r="N112" s="72"/>
      <c r="O112" s="37">
        <v>0.2</v>
      </c>
      <c r="P112" s="29">
        <f t="shared" si="11"/>
        <v>0</v>
      </c>
    </row>
    <row r="113" spans="2:16" ht="24">
      <c r="B113" s="78"/>
      <c r="C113" s="28">
        <v>21</v>
      </c>
      <c r="D113" s="32" t="s">
        <v>210</v>
      </c>
      <c r="E113" s="33" t="s">
        <v>697</v>
      </c>
      <c r="F113" s="32" t="s">
        <v>101</v>
      </c>
      <c r="G113" s="32" t="s">
        <v>211</v>
      </c>
      <c r="H113" s="28" t="s">
        <v>39</v>
      </c>
      <c r="I113" s="32" t="s">
        <v>137</v>
      </c>
      <c r="J113" s="28"/>
      <c r="K113" s="34">
        <v>1250</v>
      </c>
      <c r="L113" s="75"/>
      <c r="M113" s="34">
        <f t="shared" si="10"/>
        <v>0</v>
      </c>
      <c r="N113" s="72"/>
      <c r="O113" s="37">
        <v>0.2</v>
      </c>
      <c r="P113" s="29">
        <f t="shared" si="11"/>
        <v>0</v>
      </c>
    </row>
    <row r="114" spans="2:16" ht="24">
      <c r="B114" s="78"/>
      <c r="C114" s="28">
        <v>22</v>
      </c>
      <c r="D114" s="32" t="s">
        <v>212</v>
      </c>
      <c r="E114" s="33" t="s">
        <v>698</v>
      </c>
      <c r="F114" s="32" t="s">
        <v>101</v>
      </c>
      <c r="G114" s="32" t="s">
        <v>213</v>
      </c>
      <c r="H114" s="28" t="s">
        <v>39</v>
      </c>
      <c r="I114" s="32" t="s">
        <v>137</v>
      </c>
      <c r="J114" s="28"/>
      <c r="K114" s="34">
        <v>1250</v>
      </c>
      <c r="L114" s="75"/>
      <c r="M114" s="34">
        <f t="shared" si="10"/>
        <v>0</v>
      </c>
      <c r="N114" s="72"/>
      <c r="O114" s="37">
        <v>0.2</v>
      </c>
      <c r="P114" s="29">
        <f t="shared" si="11"/>
        <v>0</v>
      </c>
    </row>
    <row r="115" spans="2:16" ht="12.75">
      <c r="B115" s="78"/>
      <c r="C115" s="28">
        <v>23</v>
      </c>
      <c r="D115" s="32" t="s">
        <v>182</v>
      </c>
      <c r="E115" s="33" t="s">
        <v>699</v>
      </c>
      <c r="F115" s="32" t="s">
        <v>101</v>
      </c>
      <c r="G115" s="32" t="s">
        <v>182</v>
      </c>
      <c r="H115" s="28" t="s">
        <v>39</v>
      </c>
      <c r="I115" s="32" t="s">
        <v>141</v>
      </c>
      <c r="J115" s="28"/>
      <c r="K115" s="34">
        <v>10000</v>
      </c>
      <c r="L115" s="75"/>
      <c r="M115" s="34">
        <f t="shared" si="10"/>
        <v>0</v>
      </c>
      <c r="N115" s="72"/>
      <c r="O115" s="37">
        <v>0.2</v>
      </c>
      <c r="P115" s="29">
        <f t="shared" si="11"/>
        <v>0</v>
      </c>
    </row>
    <row r="116" spans="2:16" ht="36">
      <c r="B116" s="78"/>
      <c r="C116" s="28">
        <v>24</v>
      </c>
      <c r="D116" s="32" t="s">
        <v>214</v>
      </c>
      <c r="E116" s="33" t="s">
        <v>700</v>
      </c>
      <c r="F116" s="32" t="s">
        <v>101</v>
      </c>
      <c r="G116" s="32" t="s">
        <v>215</v>
      </c>
      <c r="H116" s="28" t="s">
        <v>39</v>
      </c>
      <c r="I116" s="32" t="s">
        <v>134</v>
      </c>
      <c r="J116" s="28"/>
      <c r="K116" s="34">
        <v>11954</v>
      </c>
      <c r="L116" s="75"/>
      <c r="M116" s="34">
        <f t="shared" si="10"/>
        <v>0</v>
      </c>
      <c r="N116" s="72"/>
      <c r="O116" s="37">
        <v>0.2</v>
      </c>
      <c r="P116" s="29">
        <f t="shared" si="11"/>
        <v>0</v>
      </c>
    </row>
    <row r="117" spans="2:16" ht="24">
      <c r="B117" s="78"/>
      <c r="C117" s="28">
        <v>25</v>
      </c>
      <c r="D117" s="32" t="s">
        <v>216</v>
      </c>
      <c r="E117" s="33" t="s">
        <v>701</v>
      </c>
      <c r="F117" s="32" t="s">
        <v>101</v>
      </c>
      <c r="G117" s="32" t="s">
        <v>217</v>
      </c>
      <c r="H117" s="28" t="s">
        <v>39</v>
      </c>
      <c r="I117" s="32" t="s">
        <v>218</v>
      </c>
      <c r="J117" s="28"/>
      <c r="K117" s="34">
        <v>2383</v>
      </c>
      <c r="L117" s="75"/>
      <c r="M117" s="34">
        <f t="shared" si="10"/>
        <v>0</v>
      </c>
      <c r="N117" s="72"/>
      <c r="O117" s="37">
        <v>0.2</v>
      </c>
      <c r="P117" s="29">
        <f t="shared" si="11"/>
        <v>0</v>
      </c>
    </row>
    <row r="118" spans="2:16" ht="24">
      <c r="B118" s="78"/>
      <c r="C118" s="28">
        <v>26</v>
      </c>
      <c r="D118" s="32" t="s">
        <v>219</v>
      </c>
      <c r="E118" s="33" t="s">
        <v>702</v>
      </c>
      <c r="F118" s="32" t="s">
        <v>101</v>
      </c>
      <c r="G118" s="32" t="s">
        <v>217</v>
      </c>
      <c r="H118" s="28" t="s">
        <v>39</v>
      </c>
      <c r="I118" s="32" t="s">
        <v>196</v>
      </c>
      <c r="J118" s="28"/>
      <c r="K118" s="34">
        <v>1769</v>
      </c>
      <c r="L118" s="75"/>
      <c r="M118" s="34">
        <f t="shared" si="10"/>
        <v>0</v>
      </c>
      <c r="N118" s="72"/>
      <c r="O118" s="37">
        <v>0.2</v>
      </c>
      <c r="P118" s="29">
        <f t="shared" si="11"/>
        <v>0</v>
      </c>
    </row>
    <row r="119" spans="2:16" ht="24">
      <c r="B119" s="78"/>
      <c r="C119" s="28">
        <v>27</v>
      </c>
      <c r="D119" s="32" t="s">
        <v>220</v>
      </c>
      <c r="E119" s="33" t="s">
        <v>703</v>
      </c>
      <c r="F119" s="32" t="s">
        <v>101</v>
      </c>
      <c r="G119" s="32" t="s">
        <v>221</v>
      </c>
      <c r="H119" s="28" t="s">
        <v>39</v>
      </c>
      <c r="I119" s="32" t="s">
        <v>222</v>
      </c>
      <c r="J119" s="28"/>
      <c r="K119" s="34">
        <v>1769</v>
      </c>
      <c r="L119" s="75"/>
      <c r="M119" s="34">
        <f t="shared" si="10"/>
        <v>0</v>
      </c>
      <c r="N119" s="72"/>
      <c r="O119" s="37">
        <v>0.2</v>
      </c>
      <c r="P119" s="29">
        <f t="shared" si="11"/>
        <v>0</v>
      </c>
    </row>
    <row r="120" spans="2:16" ht="24">
      <c r="B120" s="78"/>
      <c r="C120" s="28">
        <v>28</v>
      </c>
      <c r="D120" s="32" t="s">
        <v>223</v>
      </c>
      <c r="E120" s="33" t="s">
        <v>704</v>
      </c>
      <c r="F120" s="32" t="s">
        <v>101</v>
      </c>
      <c r="G120" s="32" t="s">
        <v>221</v>
      </c>
      <c r="H120" s="28" t="s">
        <v>39</v>
      </c>
      <c r="I120" s="32" t="s">
        <v>218</v>
      </c>
      <c r="J120" s="28"/>
      <c r="K120" s="34">
        <v>5578</v>
      </c>
      <c r="L120" s="75"/>
      <c r="M120" s="34">
        <f t="shared" si="10"/>
        <v>0</v>
      </c>
      <c r="N120" s="72"/>
      <c r="O120" s="37">
        <v>0.2</v>
      </c>
      <c r="P120" s="29">
        <f t="shared" si="11"/>
        <v>0</v>
      </c>
    </row>
    <row r="121" spans="2:16" ht="24">
      <c r="B121" s="78"/>
      <c r="C121" s="28">
        <v>29</v>
      </c>
      <c r="D121" s="32" t="s">
        <v>224</v>
      </c>
      <c r="E121" s="33" t="s">
        <v>705</v>
      </c>
      <c r="F121" s="32" t="s">
        <v>101</v>
      </c>
      <c r="G121" s="32" t="s">
        <v>225</v>
      </c>
      <c r="H121" s="28" t="s">
        <v>39</v>
      </c>
      <c r="I121" s="32" t="s">
        <v>226</v>
      </c>
      <c r="J121" s="28"/>
      <c r="K121" s="34">
        <v>8240</v>
      </c>
      <c r="L121" s="75"/>
      <c r="M121" s="34">
        <f t="shared" si="10"/>
        <v>0</v>
      </c>
      <c r="N121" s="72"/>
      <c r="O121" s="37">
        <v>0.2</v>
      </c>
      <c r="P121" s="29">
        <f t="shared" si="11"/>
        <v>0</v>
      </c>
    </row>
    <row r="122" spans="2:16" ht="24">
      <c r="B122" s="78"/>
      <c r="C122" s="28">
        <v>30</v>
      </c>
      <c r="D122" s="32" t="s">
        <v>227</v>
      </c>
      <c r="E122" s="33" t="s">
        <v>706</v>
      </c>
      <c r="F122" s="32" t="s">
        <v>101</v>
      </c>
      <c r="G122" s="32" t="s">
        <v>228</v>
      </c>
      <c r="H122" s="28" t="s">
        <v>39</v>
      </c>
      <c r="I122" s="32" t="s">
        <v>229</v>
      </c>
      <c r="J122" s="28"/>
      <c r="K122" s="34">
        <v>19354</v>
      </c>
      <c r="L122" s="75"/>
      <c r="M122" s="34">
        <f t="shared" si="10"/>
        <v>0</v>
      </c>
      <c r="N122" s="72"/>
      <c r="O122" s="37">
        <v>0.2</v>
      </c>
      <c r="P122" s="29">
        <f t="shared" si="11"/>
        <v>0</v>
      </c>
    </row>
    <row r="123" spans="2:16" ht="12.75">
      <c r="B123" s="32"/>
      <c r="C123" s="80" t="s">
        <v>230</v>
      </c>
      <c r="D123" s="80"/>
      <c r="E123" s="80"/>
      <c r="F123" s="80"/>
      <c r="G123" s="80"/>
      <c r="H123" s="80"/>
      <c r="I123" s="80"/>
      <c r="J123" s="80"/>
      <c r="K123" s="28"/>
      <c r="L123" s="42">
        <v>4091169.44</v>
      </c>
      <c r="M123" s="43">
        <f>SUM(M93:M122)</f>
        <v>0</v>
      </c>
      <c r="N123" s="30"/>
      <c r="O123" s="37"/>
      <c r="P123" s="29">
        <f>SUM(P93:P122)</f>
        <v>0</v>
      </c>
    </row>
    <row r="124" spans="2:16" ht="12.75">
      <c r="B124" s="78" t="s">
        <v>231</v>
      </c>
      <c r="C124" s="79" t="s">
        <v>232</v>
      </c>
      <c r="D124" s="79"/>
      <c r="E124" s="79"/>
      <c r="F124" s="79"/>
      <c r="G124" s="79"/>
      <c r="H124" s="79"/>
      <c r="I124" s="79"/>
      <c r="J124" s="79"/>
      <c r="K124" s="28"/>
      <c r="L124" s="29"/>
      <c r="M124" s="28"/>
      <c r="N124" s="30"/>
      <c r="O124" s="31"/>
      <c r="P124" s="31"/>
    </row>
    <row r="125" spans="2:16" ht="36">
      <c r="B125" s="78"/>
      <c r="C125" s="38" t="s">
        <v>32</v>
      </c>
      <c r="D125" s="38" t="s">
        <v>33</v>
      </c>
      <c r="E125" s="38" t="s">
        <v>45</v>
      </c>
      <c r="F125" s="26" t="s">
        <v>34</v>
      </c>
      <c r="G125" s="38" t="s">
        <v>35</v>
      </c>
      <c r="H125" s="38" t="s">
        <v>1</v>
      </c>
      <c r="I125" s="38" t="s">
        <v>36</v>
      </c>
      <c r="J125" s="38" t="s">
        <v>26</v>
      </c>
      <c r="K125" s="38" t="s">
        <v>27</v>
      </c>
      <c r="L125" s="39" t="s">
        <v>41</v>
      </c>
      <c r="M125" s="38" t="s">
        <v>37</v>
      </c>
      <c r="N125" s="40" t="s">
        <v>42</v>
      </c>
      <c r="O125" s="27" t="s">
        <v>50</v>
      </c>
      <c r="P125" s="27" t="s">
        <v>38</v>
      </c>
    </row>
    <row r="126" spans="2:16" ht="24">
      <c r="B126" s="78"/>
      <c r="C126" s="28">
        <v>1</v>
      </c>
      <c r="D126" s="32" t="s">
        <v>233</v>
      </c>
      <c r="E126" s="33" t="s">
        <v>707</v>
      </c>
      <c r="F126" s="32" t="s">
        <v>234</v>
      </c>
      <c r="G126" s="32" t="s">
        <v>233</v>
      </c>
      <c r="H126" s="28" t="s">
        <v>39</v>
      </c>
      <c r="I126" s="32" t="s">
        <v>235</v>
      </c>
      <c r="J126" s="28"/>
      <c r="K126" s="34">
        <v>36000</v>
      </c>
      <c r="L126" s="75"/>
      <c r="M126" s="34">
        <f>J126*K126</f>
        <v>0</v>
      </c>
      <c r="N126" s="72">
        <v>1</v>
      </c>
      <c r="O126" s="37">
        <v>0.2</v>
      </c>
      <c r="P126" s="29">
        <f>M126*O126</f>
        <v>0</v>
      </c>
    </row>
    <row r="127" spans="2:16" ht="24">
      <c r="B127" s="78"/>
      <c r="C127" s="28">
        <v>2</v>
      </c>
      <c r="D127" s="32" t="s">
        <v>236</v>
      </c>
      <c r="E127" s="33" t="s">
        <v>708</v>
      </c>
      <c r="F127" s="32" t="s">
        <v>234</v>
      </c>
      <c r="G127" s="32" t="s">
        <v>237</v>
      </c>
      <c r="H127" s="28" t="s">
        <v>39</v>
      </c>
      <c r="I127" s="32" t="s">
        <v>238</v>
      </c>
      <c r="J127" s="28"/>
      <c r="K127" s="34">
        <v>36000</v>
      </c>
      <c r="L127" s="75"/>
      <c r="M127" s="34">
        <f>J127*K127</f>
        <v>0</v>
      </c>
      <c r="N127" s="72"/>
      <c r="O127" s="37">
        <v>0.2</v>
      </c>
      <c r="P127" s="29">
        <f>M127*O127</f>
        <v>0</v>
      </c>
    </row>
    <row r="128" spans="2:16" ht="24">
      <c r="B128" s="78"/>
      <c r="C128" s="28">
        <v>3</v>
      </c>
      <c r="D128" s="32" t="s">
        <v>239</v>
      </c>
      <c r="E128" s="33" t="s">
        <v>709</v>
      </c>
      <c r="F128" s="32" t="s">
        <v>234</v>
      </c>
      <c r="G128" s="32" t="s">
        <v>240</v>
      </c>
      <c r="H128" s="28" t="s">
        <v>241</v>
      </c>
      <c r="I128" s="32" t="s">
        <v>242</v>
      </c>
      <c r="J128" s="28"/>
      <c r="K128" s="34">
        <v>9000</v>
      </c>
      <c r="L128" s="75"/>
      <c r="M128" s="34">
        <f>J128*K128</f>
        <v>0</v>
      </c>
      <c r="N128" s="72"/>
      <c r="O128" s="37">
        <v>0.2</v>
      </c>
      <c r="P128" s="29">
        <f>M128*O128</f>
        <v>0</v>
      </c>
    </row>
    <row r="129" spans="2:16" ht="12.75">
      <c r="B129" s="78"/>
      <c r="C129" s="80" t="s">
        <v>243</v>
      </c>
      <c r="D129" s="80"/>
      <c r="E129" s="80"/>
      <c r="F129" s="80"/>
      <c r="G129" s="80"/>
      <c r="H129" s="80"/>
      <c r="I129" s="80"/>
      <c r="J129" s="80"/>
      <c r="K129" s="28"/>
      <c r="L129" s="29">
        <v>3978000</v>
      </c>
      <c r="M129" s="34">
        <f>SUM(M126:M128)</f>
        <v>0</v>
      </c>
      <c r="N129" s="30"/>
      <c r="O129" s="31"/>
      <c r="P129" s="29">
        <f>SUM(P126:P128)</f>
        <v>0</v>
      </c>
    </row>
    <row r="130" spans="2:16" ht="12.75">
      <c r="B130" s="78" t="s">
        <v>244</v>
      </c>
      <c r="C130" s="79" t="s">
        <v>245</v>
      </c>
      <c r="D130" s="79"/>
      <c r="E130" s="79"/>
      <c r="F130" s="79"/>
      <c r="G130" s="79"/>
      <c r="H130" s="79"/>
      <c r="I130" s="79"/>
      <c r="J130" s="79"/>
      <c r="K130" s="28"/>
      <c r="L130" s="29"/>
      <c r="M130" s="28"/>
      <c r="N130" s="30"/>
      <c r="O130" s="31"/>
      <c r="P130" s="31"/>
    </row>
    <row r="131" spans="2:16" ht="36">
      <c r="B131" s="78"/>
      <c r="C131" s="38" t="s">
        <v>32</v>
      </c>
      <c r="D131" s="38" t="s">
        <v>33</v>
      </c>
      <c r="E131" s="38" t="s">
        <v>45</v>
      </c>
      <c r="F131" s="26" t="s">
        <v>34</v>
      </c>
      <c r="G131" s="38" t="s">
        <v>35</v>
      </c>
      <c r="H131" s="38" t="s">
        <v>1</v>
      </c>
      <c r="I131" s="38" t="s">
        <v>36</v>
      </c>
      <c r="J131" s="38" t="s">
        <v>26</v>
      </c>
      <c r="K131" s="38" t="s">
        <v>27</v>
      </c>
      <c r="L131" s="39" t="s">
        <v>41</v>
      </c>
      <c r="M131" s="38" t="s">
        <v>37</v>
      </c>
      <c r="N131" s="40" t="s">
        <v>42</v>
      </c>
      <c r="O131" s="27" t="s">
        <v>50</v>
      </c>
      <c r="P131" s="27" t="s">
        <v>38</v>
      </c>
    </row>
    <row r="132" spans="2:16" ht="24">
      <c r="B132" s="78"/>
      <c r="C132" s="28">
        <v>1</v>
      </c>
      <c r="D132" s="32" t="s">
        <v>246</v>
      </c>
      <c r="E132" s="33" t="s">
        <v>710</v>
      </c>
      <c r="F132" s="32" t="s">
        <v>247</v>
      </c>
      <c r="G132" s="32" t="s">
        <v>248</v>
      </c>
      <c r="H132" s="28" t="s">
        <v>39</v>
      </c>
      <c r="I132" s="32" t="s">
        <v>249</v>
      </c>
      <c r="J132" s="28"/>
      <c r="K132" s="34">
        <v>1000</v>
      </c>
      <c r="L132" s="75"/>
      <c r="M132" s="34">
        <f>J132*K132</f>
        <v>0</v>
      </c>
      <c r="N132" s="72">
        <v>1</v>
      </c>
      <c r="O132" s="37">
        <v>0.2</v>
      </c>
      <c r="P132" s="29">
        <f>M132*O132</f>
        <v>0</v>
      </c>
    </row>
    <row r="133" spans="2:16" ht="36">
      <c r="B133" s="78"/>
      <c r="C133" s="28">
        <v>2</v>
      </c>
      <c r="D133" s="32" t="s">
        <v>250</v>
      </c>
      <c r="E133" s="33" t="s">
        <v>711</v>
      </c>
      <c r="F133" s="32" t="s">
        <v>247</v>
      </c>
      <c r="G133" s="32" t="s">
        <v>251</v>
      </c>
      <c r="H133" s="28" t="s">
        <v>39</v>
      </c>
      <c r="I133" s="32" t="s">
        <v>249</v>
      </c>
      <c r="J133" s="28"/>
      <c r="K133" s="34">
        <v>1100</v>
      </c>
      <c r="L133" s="75"/>
      <c r="M133" s="34">
        <f aca="true" t="shared" si="12" ref="M133:M138">J133*K133</f>
        <v>0</v>
      </c>
      <c r="N133" s="72"/>
      <c r="O133" s="37">
        <v>0.2</v>
      </c>
      <c r="P133" s="29">
        <f aca="true" t="shared" si="13" ref="P133:P138">M133*O133</f>
        <v>0</v>
      </c>
    </row>
    <row r="134" spans="2:16" ht="24">
      <c r="B134" s="78"/>
      <c r="C134" s="28">
        <v>3</v>
      </c>
      <c r="D134" s="32" t="s">
        <v>252</v>
      </c>
      <c r="E134" s="33" t="s">
        <v>712</v>
      </c>
      <c r="F134" s="32" t="s">
        <v>247</v>
      </c>
      <c r="G134" s="32" t="s">
        <v>253</v>
      </c>
      <c r="H134" s="28" t="s">
        <v>39</v>
      </c>
      <c r="I134" s="32" t="s">
        <v>249</v>
      </c>
      <c r="J134" s="28"/>
      <c r="K134" s="34">
        <v>1000</v>
      </c>
      <c r="L134" s="75"/>
      <c r="M134" s="34">
        <f t="shared" si="12"/>
        <v>0</v>
      </c>
      <c r="N134" s="72"/>
      <c r="O134" s="37">
        <v>0.2</v>
      </c>
      <c r="P134" s="29">
        <f t="shared" si="13"/>
        <v>0</v>
      </c>
    </row>
    <row r="135" spans="2:16" ht="24">
      <c r="B135" s="78"/>
      <c r="C135" s="28">
        <v>4</v>
      </c>
      <c r="D135" s="32" t="s">
        <v>254</v>
      </c>
      <c r="E135" s="33" t="s">
        <v>713</v>
      </c>
      <c r="F135" s="32" t="s">
        <v>247</v>
      </c>
      <c r="G135" s="32" t="s">
        <v>255</v>
      </c>
      <c r="H135" s="28" t="s">
        <v>39</v>
      </c>
      <c r="I135" s="32" t="s">
        <v>249</v>
      </c>
      <c r="J135" s="28"/>
      <c r="K135" s="28">
        <v>450</v>
      </c>
      <c r="L135" s="75"/>
      <c r="M135" s="34">
        <f t="shared" si="12"/>
        <v>0</v>
      </c>
      <c r="N135" s="72"/>
      <c r="O135" s="37">
        <v>0.2</v>
      </c>
      <c r="P135" s="29">
        <f t="shared" si="13"/>
        <v>0</v>
      </c>
    </row>
    <row r="136" spans="2:16" ht="24">
      <c r="B136" s="78"/>
      <c r="C136" s="28">
        <v>5</v>
      </c>
      <c r="D136" s="32" t="s">
        <v>256</v>
      </c>
      <c r="E136" s="33" t="s">
        <v>714</v>
      </c>
      <c r="F136" s="32" t="s">
        <v>247</v>
      </c>
      <c r="G136" s="32" t="s">
        <v>257</v>
      </c>
      <c r="H136" s="28" t="s">
        <v>39</v>
      </c>
      <c r="I136" s="32" t="s">
        <v>249</v>
      </c>
      <c r="J136" s="28"/>
      <c r="K136" s="28">
        <v>550</v>
      </c>
      <c r="L136" s="75"/>
      <c r="M136" s="34">
        <f t="shared" si="12"/>
        <v>0</v>
      </c>
      <c r="N136" s="72"/>
      <c r="O136" s="37">
        <v>0.2</v>
      </c>
      <c r="P136" s="29">
        <f t="shared" si="13"/>
        <v>0</v>
      </c>
    </row>
    <row r="137" spans="2:16" ht="24">
      <c r="B137" s="78"/>
      <c r="C137" s="28">
        <v>6</v>
      </c>
      <c r="D137" s="32" t="s">
        <v>258</v>
      </c>
      <c r="E137" s="33" t="s">
        <v>715</v>
      </c>
      <c r="F137" s="32" t="s">
        <v>247</v>
      </c>
      <c r="G137" s="32" t="s">
        <v>259</v>
      </c>
      <c r="H137" s="28" t="s">
        <v>39</v>
      </c>
      <c r="I137" s="32" t="s">
        <v>260</v>
      </c>
      <c r="J137" s="28"/>
      <c r="K137" s="34">
        <v>5300</v>
      </c>
      <c r="L137" s="75"/>
      <c r="M137" s="34">
        <f t="shared" si="12"/>
        <v>0</v>
      </c>
      <c r="N137" s="72"/>
      <c r="O137" s="37">
        <v>0.2</v>
      </c>
      <c r="P137" s="29">
        <f t="shared" si="13"/>
        <v>0</v>
      </c>
    </row>
    <row r="138" spans="2:16" ht="24">
      <c r="B138" s="78"/>
      <c r="C138" s="28">
        <v>7</v>
      </c>
      <c r="D138" s="32" t="s">
        <v>261</v>
      </c>
      <c r="E138" s="33" t="s">
        <v>716</v>
      </c>
      <c r="F138" s="32" t="s">
        <v>247</v>
      </c>
      <c r="G138" s="32" t="s">
        <v>262</v>
      </c>
      <c r="H138" s="28" t="s">
        <v>39</v>
      </c>
      <c r="I138" s="32" t="s">
        <v>260</v>
      </c>
      <c r="J138" s="28"/>
      <c r="K138" s="34">
        <v>5300</v>
      </c>
      <c r="L138" s="75"/>
      <c r="M138" s="34">
        <f t="shared" si="12"/>
        <v>0</v>
      </c>
      <c r="N138" s="72"/>
      <c r="O138" s="37">
        <v>0.2</v>
      </c>
      <c r="P138" s="29">
        <f t="shared" si="13"/>
        <v>0</v>
      </c>
    </row>
    <row r="139" spans="2:16" ht="12.75">
      <c r="B139" s="78"/>
      <c r="C139" s="80" t="s">
        <v>263</v>
      </c>
      <c r="D139" s="80"/>
      <c r="E139" s="80"/>
      <c r="F139" s="80"/>
      <c r="G139" s="80"/>
      <c r="H139" s="80"/>
      <c r="I139" s="80"/>
      <c r="J139" s="80"/>
      <c r="K139" s="28"/>
      <c r="L139" s="29">
        <v>3052300</v>
      </c>
      <c r="M139" s="34">
        <f>SUM(M132:M138)</f>
        <v>0</v>
      </c>
      <c r="N139" s="30"/>
      <c r="O139" s="31"/>
      <c r="P139" s="29">
        <f>SUM(P132:P138)</f>
        <v>0</v>
      </c>
    </row>
    <row r="140" spans="2:16" ht="12.75">
      <c r="B140" s="78" t="s">
        <v>264</v>
      </c>
      <c r="C140" s="79" t="s">
        <v>265</v>
      </c>
      <c r="D140" s="79"/>
      <c r="E140" s="79"/>
      <c r="F140" s="79"/>
      <c r="G140" s="79"/>
      <c r="H140" s="79"/>
      <c r="I140" s="79"/>
      <c r="J140" s="79"/>
      <c r="K140" s="28"/>
      <c r="L140" s="29"/>
      <c r="M140" s="28"/>
      <c r="N140" s="30"/>
      <c r="O140" s="31"/>
      <c r="P140" s="31"/>
    </row>
    <row r="141" spans="2:16" ht="36">
      <c r="B141" s="78"/>
      <c r="C141" s="38" t="s">
        <v>32</v>
      </c>
      <c r="D141" s="38" t="s">
        <v>33</v>
      </c>
      <c r="E141" s="38" t="s">
        <v>45</v>
      </c>
      <c r="F141" s="26" t="s">
        <v>34</v>
      </c>
      <c r="G141" s="38" t="s">
        <v>35</v>
      </c>
      <c r="H141" s="38" t="s">
        <v>1</v>
      </c>
      <c r="I141" s="38" t="s">
        <v>36</v>
      </c>
      <c r="J141" s="38" t="s">
        <v>26</v>
      </c>
      <c r="K141" s="38" t="s">
        <v>27</v>
      </c>
      <c r="L141" s="39" t="s">
        <v>41</v>
      </c>
      <c r="M141" s="38" t="s">
        <v>37</v>
      </c>
      <c r="N141" s="40" t="s">
        <v>42</v>
      </c>
      <c r="O141" s="27" t="s">
        <v>50</v>
      </c>
      <c r="P141" s="27" t="s">
        <v>38</v>
      </c>
    </row>
    <row r="142" spans="2:16" ht="24">
      <c r="B142" s="78"/>
      <c r="C142" s="28">
        <v>1</v>
      </c>
      <c r="D142" s="32" t="s">
        <v>266</v>
      </c>
      <c r="E142" s="33" t="s">
        <v>717</v>
      </c>
      <c r="F142" s="32" t="s">
        <v>247</v>
      </c>
      <c r="G142" s="32" t="s">
        <v>267</v>
      </c>
      <c r="H142" s="28" t="s">
        <v>39</v>
      </c>
      <c r="I142" s="32" t="s">
        <v>268</v>
      </c>
      <c r="J142" s="28"/>
      <c r="K142" s="34">
        <v>99600</v>
      </c>
      <c r="L142" s="75"/>
      <c r="M142" s="34">
        <f>J142*K142</f>
        <v>0</v>
      </c>
      <c r="N142" s="72">
        <v>1</v>
      </c>
      <c r="O142" s="37">
        <v>0.2</v>
      </c>
      <c r="P142" s="29">
        <f>M142*O142</f>
        <v>0</v>
      </c>
    </row>
    <row r="143" spans="2:16" ht="24">
      <c r="B143" s="78"/>
      <c r="C143" s="28">
        <v>2</v>
      </c>
      <c r="D143" s="32" t="s">
        <v>266</v>
      </c>
      <c r="E143" s="33" t="s">
        <v>718</v>
      </c>
      <c r="F143" s="32" t="s">
        <v>247</v>
      </c>
      <c r="G143" s="32" t="s">
        <v>269</v>
      </c>
      <c r="H143" s="28" t="s">
        <v>39</v>
      </c>
      <c r="I143" s="32" t="s">
        <v>81</v>
      </c>
      <c r="J143" s="28"/>
      <c r="K143" s="34">
        <v>50000</v>
      </c>
      <c r="L143" s="75"/>
      <c r="M143" s="34">
        <f aca="true" t="shared" si="14" ref="M143:M168">J143*K143</f>
        <v>0</v>
      </c>
      <c r="N143" s="72"/>
      <c r="O143" s="37">
        <v>0.2</v>
      </c>
      <c r="P143" s="29">
        <f aca="true" t="shared" si="15" ref="P143:P168">M143*O143</f>
        <v>0</v>
      </c>
    </row>
    <row r="144" spans="2:16" ht="24">
      <c r="B144" s="78"/>
      <c r="C144" s="28">
        <v>3</v>
      </c>
      <c r="D144" s="32" t="s">
        <v>55</v>
      </c>
      <c r="E144" s="33" t="s">
        <v>719</v>
      </c>
      <c r="F144" s="32" t="s">
        <v>247</v>
      </c>
      <c r="G144" s="32" t="s">
        <v>270</v>
      </c>
      <c r="H144" s="28" t="s">
        <v>39</v>
      </c>
      <c r="I144" s="32" t="s">
        <v>84</v>
      </c>
      <c r="J144" s="28"/>
      <c r="K144" s="34">
        <v>16000</v>
      </c>
      <c r="L144" s="75"/>
      <c r="M144" s="34">
        <f t="shared" si="14"/>
        <v>0</v>
      </c>
      <c r="N144" s="72"/>
      <c r="O144" s="37">
        <v>0.2</v>
      </c>
      <c r="P144" s="29">
        <f t="shared" si="15"/>
        <v>0</v>
      </c>
    </row>
    <row r="145" spans="2:16" ht="36">
      <c r="B145" s="78"/>
      <c r="C145" s="28">
        <v>4</v>
      </c>
      <c r="D145" s="32" t="s">
        <v>271</v>
      </c>
      <c r="E145" s="33" t="s">
        <v>720</v>
      </c>
      <c r="F145" s="32" t="s">
        <v>247</v>
      </c>
      <c r="G145" s="32" t="s">
        <v>272</v>
      </c>
      <c r="H145" s="28" t="s">
        <v>39</v>
      </c>
      <c r="I145" s="32" t="s">
        <v>84</v>
      </c>
      <c r="J145" s="28"/>
      <c r="K145" s="34">
        <v>14500</v>
      </c>
      <c r="L145" s="75"/>
      <c r="M145" s="34">
        <f t="shared" si="14"/>
        <v>0</v>
      </c>
      <c r="N145" s="72"/>
      <c r="O145" s="37">
        <v>0.2</v>
      </c>
      <c r="P145" s="29">
        <f t="shared" si="15"/>
        <v>0</v>
      </c>
    </row>
    <row r="146" spans="2:16" ht="24">
      <c r="B146" s="78"/>
      <c r="C146" s="28">
        <v>5</v>
      </c>
      <c r="D146" s="32" t="s">
        <v>273</v>
      </c>
      <c r="E146" s="33" t="s">
        <v>721</v>
      </c>
      <c r="F146" s="32" t="s">
        <v>247</v>
      </c>
      <c r="G146" s="32" t="s">
        <v>274</v>
      </c>
      <c r="H146" s="28" t="s">
        <v>39</v>
      </c>
      <c r="I146" s="32" t="s">
        <v>275</v>
      </c>
      <c r="J146" s="28"/>
      <c r="K146" s="34">
        <v>22000</v>
      </c>
      <c r="L146" s="75"/>
      <c r="M146" s="34">
        <f t="shared" si="14"/>
        <v>0</v>
      </c>
      <c r="N146" s="72"/>
      <c r="O146" s="37">
        <v>0.2</v>
      </c>
      <c r="P146" s="29">
        <f t="shared" si="15"/>
        <v>0</v>
      </c>
    </row>
    <row r="147" spans="2:16" ht="24">
      <c r="B147" s="78"/>
      <c r="C147" s="28">
        <v>6</v>
      </c>
      <c r="D147" s="32" t="s">
        <v>276</v>
      </c>
      <c r="E147" s="33" t="s">
        <v>722</v>
      </c>
      <c r="F147" s="32" t="s">
        <v>247</v>
      </c>
      <c r="G147" s="32" t="s">
        <v>277</v>
      </c>
      <c r="H147" s="28" t="s">
        <v>39</v>
      </c>
      <c r="I147" s="32" t="s">
        <v>275</v>
      </c>
      <c r="J147" s="28"/>
      <c r="K147" s="34">
        <v>22000</v>
      </c>
      <c r="L147" s="75"/>
      <c r="M147" s="34">
        <f t="shared" si="14"/>
        <v>0</v>
      </c>
      <c r="N147" s="72"/>
      <c r="O147" s="37">
        <v>0.2</v>
      </c>
      <c r="P147" s="29">
        <f t="shared" si="15"/>
        <v>0</v>
      </c>
    </row>
    <row r="148" spans="2:16" ht="24">
      <c r="B148" s="78"/>
      <c r="C148" s="28">
        <v>7</v>
      </c>
      <c r="D148" s="32" t="s">
        <v>278</v>
      </c>
      <c r="E148" s="33" t="s">
        <v>723</v>
      </c>
      <c r="F148" s="32" t="s">
        <v>247</v>
      </c>
      <c r="G148" s="32" t="s">
        <v>279</v>
      </c>
      <c r="H148" s="28" t="s">
        <v>39</v>
      </c>
      <c r="I148" s="32" t="s">
        <v>275</v>
      </c>
      <c r="J148" s="28"/>
      <c r="K148" s="34">
        <v>22000</v>
      </c>
      <c r="L148" s="75"/>
      <c r="M148" s="34">
        <f t="shared" si="14"/>
        <v>0</v>
      </c>
      <c r="N148" s="72"/>
      <c r="O148" s="37">
        <v>0.2</v>
      </c>
      <c r="P148" s="29">
        <f t="shared" si="15"/>
        <v>0</v>
      </c>
    </row>
    <row r="149" spans="2:16" ht="24">
      <c r="B149" s="78"/>
      <c r="C149" s="28">
        <v>8</v>
      </c>
      <c r="D149" s="32" t="s">
        <v>280</v>
      </c>
      <c r="E149" s="33" t="s">
        <v>724</v>
      </c>
      <c r="F149" s="32" t="s">
        <v>247</v>
      </c>
      <c r="G149" s="32" t="s">
        <v>281</v>
      </c>
      <c r="H149" s="28" t="s">
        <v>39</v>
      </c>
      <c r="I149" s="32" t="s">
        <v>275</v>
      </c>
      <c r="J149" s="28"/>
      <c r="K149" s="34">
        <v>22000</v>
      </c>
      <c r="L149" s="75"/>
      <c r="M149" s="34">
        <f t="shared" si="14"/>
        <v>0</v>
      </c>
      <c r="N149" s="72"/>
      <c r="O149" s="37">
        <v>0.2</v>
      </c>
      <c r="P149" s="29">
        <f t="shared" si="15"/>
        <v>0</v>
      </c>
    </row>
    <row r="150" spans="2:16" ht="24">
      <c r="B150" s="78"/>
      <c r="C150" s="28">
        <v>9</v>
      </c>
      <c r="D150" s="32" t="s">
        <v>282</v>
      </c>
      <c r="E150" s="33" t="s">
        <v>725</v>
      </c>
      <c r="F150" s="32" t="s">
        <v>247</v>
      </c>
      <c r="G150" s="32" t="s">
        <v>283</v>
      </c>
      <c r="H150" s="28" t="s">
        <v>39</v>
      </c>
      <c r="I150" s="32" t="s">
        <v>284</v>
      </c>
      <c r="J150" s="28"/>
      <c r="K150" s="34">
        <v>18500</v>
      </c>
      <c r="L150" s="75"/>
      <c r="M150" s="34">
        <f t="shared" si="14"/>
        <v>0</v>
      </c>
      <c r="N150" s="72"/>
      <c r="O150" s="37">
        <v>0.2</v>
      </c>
      <c r="P150" s="29">
        <f t="shared" si="15"/>
        <v>0</v>
      </c>
    </row>
    <row r="151" spans="2:16" ht="36">
      <c r="B151" s="78"/>
      <c r="C151" s="28">
        <v>10</v>
      </c>
      <c r="D151" s="32" t="s">
        <v>285</v>
      </c>
      <c r="E151" s="33" t="s">
        <v>726</v>
      </c>
      <c r="F151" s="32" t="s">
        <v>247</v>
      </c>
      <c r="G151" s="32" t="s">
        <v>286</v>
      </c>
      <c r="H151" s="28" t="s">
        <v>39</v>
      </c>
      <c r="I151" s="32" t="s">
        <v>284</v>
      </c>
      <c r="J151" s="28"/>
      <c r="K151" s="34">
        <v>19500</v>
      </c>
      <c r="L151" s="75"/>
      <c r="M151" s="34">
        <f t="shared" si="14"/>
        <v>0</v>
      </c>
      <c r="N151" s="72"/>
      <c r="O151" s="37">
        <v>0.2</v>
      </c>
      <c r="P151" s="29">
        <f t="shared" si="15"/>
        <v>0</v>
      </c>
    </row>
    <row r="152" spans="2:16" ht="36">
      <c r="B152" s="78"/>
      <c r="C152" s="28">
        <v>11</v>
      </c>
      <c r="D152" s="32" t="s">
        <v>287</v>
      </c>
      <c r="E152" s="33" t="s">
        <v>727</v>
      </c>
      <c r="F152" s="32" t="s">
        <v>247</v>
      </c>
      <c r="G152" s="32" t="s">
        <v>288</v>
      </c>
      <c r="H152" s="28" t="s">
        <v>39</v>
      </c>
      <c r="I152" s="32" t="s">
        <v>284</v>
      </c>
      <c r="J152" s="28"/>
      <c r="K152" s="34">
        <v>21500</v>
      </c>
      <c r="L152" s="75"/>
      <c r="M152" s="34">
        <f t="shared" si="14"/>
        <v>0</v>
      </c>
      <c r="N152" s="72"/>
      <c r="O152" s="37">
        <v>0.2</v>
      </c>
      <c r="P152" s="29">
        <f t="shared" si="15"/>
        <v>0</v>
      </c>
    </row>
    <row r="153" spans="2:16" ht="24">
      <c r="B153" s="78"/>
      <c r="C153" s="28">
        <v>12</v>
      </c>
      <c r="D153" s="32" t="s">
        <v>289</v>
      </c>
      <c r="E153" s="33" t="s">
        <v>728</v>
      </c>
      <c r="F153" s="32" t="s">
        <v>247</v>
      </c>
      <c r="G153" s="32" t="s">
        <v>290</v>
      </c>
      <c r="H153" s="28" t="s">
        <v>39</v>
      </c>
      <c r="I153" s="32" t="s">
        <v>284</v>
      </c>
      <c r="J153" s="28"/>
      <c r="K153" s="34">
        <v>29500</v>
      </c>
      <c r="L153" s="75"/>
      <c r="M153" s="34">
        <f t="shared" si="14"/>
        <v>0</v>
      </c>
      <c r="N153" s="72"/>
      <c r="O153" s="37">
        <v>0.2</v>
      </c>
      <c r="P153" s="29">
        <f t="shared" si="15"/>
        <v>0</v>
      </c>
    </row>
    <row r="154" spans="2:16" ht="24">
      <c r="B154" s="78"/>
      <c r="C154" s="28">
        <v>13</v>
      </c>
      <c r="D154" s="32" t="s">
        <v>291</v>
      </c>
      <c r="E154" s="33" t="s">
        <v>729</v>
      </c>
      <c r="F154" s="32" t="s">
        <v>247</v>
      </c>
      <c r="G154" s="32" t="s">
        <v>292</v>
      </c>
      <c r="H154" s="28" t="s">
        <v>39</v>
      </c>
      <c r="I154" s="32" t="s">
        <v>284</v>
      </c>
      <c r="J154" s="28"/>
      <c r="K154" s="34">
        <v>32500</v>
      </c>
      <c r="L154" s="75"/>
      <c r="M154" s="34">
        <f t="shared" si="14"/>
        <v>0</v>
      </c>
      <c r="N154" s="72"/>
      <c r="O154" s="37">
        <v>0.2</v>
      </c>
      <c r="P154" s="29">
        <f t="shared" si="15"/>
        <v>0</v>
      </c>
    </row>
    <row r="155" spans="2:16" ht="24">
      <c r="B155" s="78"/>
      <c r="C155" s="28">
        <v>14</v>
      </c>
      <c r="D155" s="32" t="s">
        <v>293</v>
      </c>
      <c r="E155" s="33" t="s">
        <v>730</v>
      </c>
      <c r="F155" s="32" t="s">
        <v>247</v>
      </c>
      <c r="G155" s="32" t="s">
        <v>294</v>
      </c>
      <c r="H155" s="28" t="s">
        <v>39</v>
      </c>
      <c r="I155" s="32" t="s">
        <v>284</v>
      </c>
      <c r="J155" s="28"/>
      <c r="K155" s="34">
        <v>17500</v>
      </c>
      <c r="L155" s="75"/>
      <c r="M155" s="34">
        <f t="shared" si="14"/>
        <v>0</v>
      </c>
      <c r="N155" s="72"/>
      <c r="O155" s="37">
        <v>0.2</v>
      </c>
      <c r="P155" s="29">
        <f t="shared" si="15"/>
        <v>0</v>
      </c>
    </row>
    <row r="156" spans="2:16" ht="36">
      <c r="B156" s="78"/>
      <c r="C156" s="28">
        <v>15</v>
      </c>
      <c r="D156" s="32" t="s">
        <v>295</v>
      </c>
      <c r="E156" s="33" t="s">
        <v>731</v>
      </c>
      <c r="F156" s="32" t="s">
        <v>247</v>
      </c>
      <c r="G156" s="32" t="s">
        <v>262</v>
      </c>
      <c r="H156" s="28" t="s">
        <v>39</v>
      </c>
      <c r="I156" s="32" t="s">
        <v>260</v>
      </c>
      <c r="J156" s="28"/>
      <c r="K156" s="34">
        <v>5500</v>
      </c>
      <c r="L156" s="75"/>
      <c r="M156" s="34">
        <f t="shared" si="14"/>
        <v>0</v>
      </c>
      <c r="N156" s="72"/>
      <c r="O156" s="37">
        <v>0.2</v>
      </c>
      <c r="P156" s="29">
        <f t="shared" si="15"/>
        <v>0</v>
      </c>
    </row>
    <row r="157" spans="2:16" ht="36">
      <c r="B157" s="78"/>
      <c r="C157" s="28">
        <v>16</v>
      </c>
      <c r="D157" s="32" t="s">
        <v>296</v>
      </c>
      <c r="E157" s="33" t="s">
        <v>732</v>
      </c>
      <c r="F157" s="32" t="s">
        <v>247</v>
      </c>
      <c r="G157" s="32" t="s">
        <v>259</v>
      </c>
      <c r="H157" s="28" t="s">
        <v>39</v>
      </c>
      <c r="I157" s="32" t="s">
        <v>260</v>
      </c>
      <c r="J157" s="28"/>
      <c r="K157" s="34">
        <v>5500</v>
      </c>
      <c r="L157" s="75"/>
      <c r="M157" s="34">
        <f t="shared" si="14"/>
        <v>0</v>
      </c>
      <c r="N157" s="72"/>
      <c r="O157" s="37">
        <v>0.2</v>
      </c>
      <c r="P157" s="29">
        <f t="shared" si="15"/>
        <v>0</v>
      </c>
    </row>
    <row r="158" spans="2:16" ht="48">
      <c r="B158" s="78"/>
      <c r="C158" s="28">
        <v>17</v>
      </c>
      <c r="D158" s="32" t="s">
        <v>297</v>
      </c>
      <c r="E158" s="33" t="s">
        <v>733</v>
      </c>
      <c r="F158" s="32" t="s">
        <v>247</v>
      </c>
      <c r="G158" s="32" t="s">
        <v>298</v>
      </c>
      <c r="H158" s="28" t="s">
        <v>39</v>
      </c>
      <c r="I158" s="32" t="s">
        <v>299</v>
      </c>
      <c r="J158" s="28"/>
      <c r="K158" s="34">
        <v>4800</v>
      </c>
      <c r="L158" s="75"/>
      <c r="M158" s="34">
        <f t="shared" si="14"/>
        <v>0</v>
      </c>
      <c r="N158" s="72"/>
      <c r="O158" s="37">
        <v>0.2</v>
      </c>
      <c r="P158" s="29">
        <f t="shared" si="15"/>
        <v>0</v>
      </c>
    </row>
    <row r="159" spans="2:16" ht="36">
      <c r="B159" s="78"/>
      <c r="C159" s="28">
        <v>18</v>
      </c>
      <c r="D159" s="32" t="s">
        <v>300</v>
      </c>
      <c r="E159" s="33" t="s">
        <v>734</v>
      </c>
      <c r="F159" s="32" t="s">
        <v>247</v>
      </c>
      <c r="G159" s="32" t="s">
        <v>301</v>
      </c>
      <c r="H159" s="28" t="s">
        <v>39</v>
      </c>
      <c r="I159" s="32" t="s">
        <v>260</v>
      </c>
      <c r="J159" s="28"/>
      <c r="K159" s="34">
        <v>3500</v>
      </c>
      <c r="L159" s="75"/>
      <c r="M159" s="34">
        <f t="shared" si="14"/>
        <v>0</v>
      </c>
      <c r="N159" s="72"/>
      <c r="O159" s="37">
        <v>0.2</v>
      </c>
      <c r="P159" s="29">
        <f t="shared" si="15"/>
        <v>0</v>
      </c>
    </row>
    <row r="160" spans="2:16" ht="36">
      <c r="B160" s="78"/>
      <c r="C160" s="28">
        <v>19</v>
      </c>
      <c r="D160" s="32" t="s">
        <v>302</v>
      </c>
      <c r="E160" s="33" t="s">
        <v>735</v>
      </c>
      <c r="F160" s="32" t="s">
        <v>247</v>
      </c>
      <c r="G160" s="32" t="s">
        <v>303</v>
      </c>
      <c r="H160" s="28" t="s">
        <v>39</v>
      </c>
      <c r="I160" s="32" t="s">
        <v>260</v>
      </c>
      <c r="J160" s="28"/>
      <c r="K160" s="34">
        <v>3500</v>
      </c>
      <c r="L160" s="75"/>
      <c r="M160" s="34">
        <f t="shared" si="14"/>
        <v>0</v>
      </c>
      <c r="N160" s="72"/>
      <c r="O160" s="37">
        <v>0.2</v>
      </c>
      <c r="P160" s="29">
        <f t="shared" si="15"/>
        <v>0</v>
      </c>
    </row>
    <row r="161" spans="2:16" ht="36">
      <c r="B161" s="78"/>
      <c r="C161" s="28">
        <v>20</v>
      </c>
      <c r="D161" s="32" t="s">
        <v>304</v>
      </c>
      <c r="E161" s="33" t="s">
        <v>736</v>
      </c>
      <c r="F161" s="32" t="s">
        <v>247</v>
      </c>
      <c r="G161" s="32" t="s">
        <v>305</v>
      </c>
      <c r="H161" s="28" t="s">
        <v>39</v>
      </c>
      <c r="I161" s="32" t="s">
        <v>260</v>
      </c>
      <c r="J161" s="28"/>
      <c r="K161" s="34">
        <v>3500</v>
      </c>
      <c r="L161" s="75"/>
      <c r="M161" s="34">
        <f t="shared" si="14"/>
        <v>0</v>
      </c>
      <c r="N161" s="72"/>
      <c r="O161" s="37">
        <v>0.2</v>
      </c>
      <c r="P161" s="29">
        <f t="shared" si="15"/>
        <v>0</v>
      </c>
    </row>
    <row r="162" spans="2:16" ht="36">
      <c r="B162" s="78"/>
      <c r="C162" s="28">
        <v>21</v>
      </c>
      <c r="D162" s="32" t="s">
        <v>306</v>
      </c>
      <c r="E162" s="33" t="s">
        <v>737</v>
      </c>
      <c r="F162" s="32" t="s">
        <v>247</v>
      </c>
      <c r="G162" s="32" t="s">
        <v>307</v>
      </c>
      <c r="H162" s="28" t="s">
        <v>39</v>
      </c>
      <c r="I162" s="32" t="s">
        <v>260</v>
      </c>
      <c r="J162" s="28"/>
      <c r="K162" s="34">
        <v>3800</v>
      </c>
      <c r="L162" s="75"/>
      <c r="M162" s="34">
        <f t="shared" si="14"/>
        <v>0</v>
      </c>
      <c r="N162" s="72"/>
      <c r="O162" s="37">
        <v>0.2</v>
      </c>
      <c r="P162" s="29">
        <f t="shared" si="15"/>
        <v>0</v>
      </c>
    </row>
    <row r="163" spans="2:16" ht="24">
      <c r="B163" s="78"/>
      <c r="C163" s="28">
        <v>22</v>
      </c>
      <c r="D163" s="32" t="s">
        <v>308</v>
      </c>
      <c r="E163" s="33" t="s">
        <v>738</v>
      </c>
      <c r="F163" s="32" t="s">
        <v>247</v>
      </c>
      <c r="G163" s="32" t="s">
        <v>309</v>
      </c>
      <c r="H163" s="28" t="s">
        <v>39</v>
      </c>
      <c r="I163" s="32" t="s">
        <v>260</v>
      </c>
      <c r="J163" s="28"/>
      <c r="K163" s="34">
        <v>4300</v>
      </c>
      <c r="L163" s="75"/>
      <c r="M163" s="34">
        <f t="shared" si="14"/>
        <v>0</v>
      </c>
      <c r="N163" s="72"/>
      <c r="O163" s="37">
        <v>0.2</v>
      </c>
      <c r="P163" s="29">
        <f t="shared" si="15"/>
        <v>0</v>
      </c>
    </row>
    <row r="164" spans="2:16" ht="24">
      <c r="B164" s="78"/>
      <c r="C164" s="28">
        <v>23</v>
      </c>
      <c r="D164" s="32" t="s">
        <v>310</v>
      </c>
      <c r="E164" s="33" t="s">
        <v>739</v>
      </c>
      <c r="F164" s="32" t="s">
        <v>247</v>
      </c>
      <c r="G164" s="32" t="s">
        <v>311</v>
      </c>
      <c r="H164" s="28" t="s">
        <v>39</v>
      </c>
      <c r="I164" s="32" t="s">
        <v>260</v>
      </c>
      <c r="J164" s="28"/>
      <c r="K164" s="34">
        <v>4300</v>
      </c>
      <c r="L164" s="75"/>
      <c r="M164" s="34">
        <f t="shared" si="14"/>
        <v>0</v>
      </c>
      <c r="N164" s="72"/>
      <c r="O164" s="37">
        <v>0.2</v>
      </c>
      <c r="P164" s="29">
        <f t="shared" si="15"/>
        <v>0</v>
      </c>
    </row>
    <row r="165" spans="2:16" ht="24">
      <c r="B165" s="78"/>
      <c r="C165" s="28">
        <v>24</v>
      </c>
      <c r="D165" s="32" t="s">
        <v>312</v>
      </c>
      <c r="E165" s="33" t="s">
        <v>740</v>
      </c>
      <c r="F165" s="32" t="s">
        <v>247</v>
      </c>
      <c r="G165" s="32" t="s">
        <v>313</v>
      </c>
      <c r="H165" s="28" t="s">
        <v>39</v>
      </c>
      <c r="I165" s="32" t="s">
        <v>260</v>
      </c>
      <c r="J165" s="28"/>
      <c r="K165" s="34">
        <v>4300</v>
      </c>
      <c r="L165" s="75"/>
      <c r="M165" s="34">
        <f t="shared" si="14"/>
        <v>0</v>
      </c>
      <c r="N165" s="72"/>
      <c r="O165" s="37">
        <v>0.2</v>
      </c>
      <c r="P165" s="29">
        <f t="shared" si="15"/>
        <v>0</v>
      </c>
    </row>
    <row r="166" spans="2:16" ht="36">
      <c r="B166" s="78"/>
      <c r="C166" s="28">
        <v>25</v>
      </c>
      <c r="D166" s="32" t="s">
        <v>314</v>
      </c>
      <c r="E166" s="33" t="s">
        <v>741</v>
      </c>
      <c r="F166" s="32" t="s">
        <v>247</v>
      </c>
      <c r="G166" s="32" t="s">
        <v>315</v>
      </c>
      <c r="H166" s="28" t="s">
        <v>39</v>
      </c>
      <c r="I166" s="32" t="s">
        <v>260</v>
      </c>
      <c r="J166" s="28"/>
      <c r="K166" s="34">
        <v>5500</v>
      </c>
      <c r="L166" s="75"/>
      <c r="M166" s="34">
        <f t="shared" si="14"/>
        <v>0</v>
      </c>
      <c r="N166" s="72"/>
      <c r="O166" s="37">
        <v>0.2</v>
      </c>
      <c r="P166" s="29">
        <f t="shared" si="15"/>
        <v>0</v>
      </c>
    </row>
    <row r="167" spans="2:16" ht="36">
      <c r="B167" s="78"/>
      <c r="C167" s="28">
        <v>26</v>
      </c>
      <c r="D167" s="32" t="s">
        <v>316</v>
      </c>
      <c r="E167" s="33" t="s">
        <v>742</v>
      </c>
      <c r="F167" s="32" t="s">
        <v>247</v>
      </c>
      <c r="G167" s="32" t="s">
        <v>317</v>
      </c>
      <c r="H167" s="28" t="s">
        <v>39</v>
      </c>
      <c r="I167" s="32" t="s">
        <v>260</v>
      </c>
      <c r="J167" s="28"/>
      <c r="K167" s="34">
        <v>5500</v>
      </c>
      <c r="L167" s="75"/>
      <c r="M167" s="34">
        <f t="shared" si="14"/>
        <v>0</v>
      </c>
      <c r="N167" s="72"/>
      <c r="O167" s="37">
        <v>0.2</v>
      </c>
      <c r="P167" s="29">
        <f t="shared" si="15"/>
        <v>0</v>
      </c>
    </row>
    <row r="168" spans="2:16" ht="24">
      <c r="B168" s="78"/>
      <c r="C168" s="28">
        <v>27</v>
      </c>
      <c r="D168" s="32" t="s">
        <v>318</v>
      </c>
      <c r="E168" s="33" t="s">
        <v>743</v>
      </c>
      <c r="F168" s="32" t="s">
        <v>247</v>
      </c>
      <c r="G168" s="32" t="s">
        <v>319</v>
      </c>
      <c r="H168" s="28" t="s">
        <v>39</v>
      </c>
      <c r="I168" s="32" t="s">
        <v>260</v>
      </c>
      <c r="J168" s="28"/>
      <c r="K168" s="34">
        <v>5500</v>
      </c>
      <c r="L168" s="75"/>
      <c r="M168" s="34">
        <f t="shared" si="14"/>
        <v>0</v>
      </c>
      <c r="N168" s="72"/>
      <c r="O168" s="37">
        <v>0.2</v>
      </c>
      <c r="P168" s="29">
        <f t="shared" si="15"/>
        <v>0</v>
      </c>
    </row>
    <row r="169" spans="2:16" ht="12.75">
      <c r="B169" s="78"/>
      <c r="C169" s="80" t="s">
        <v>320</v>
      </c>
      <c r="D169" s="80"/>
      <c r="E169" s="80"/>
      <c r="F169" s="80"/>
      <c r="G169" s="80"/>
      <c r="H169" s="80"/>
      <c r="I169" s="80"/>
      <c r="J169" s="80"/>
      <c r="K169" s="28"/>
      <c r="L169" s="29">
        <v>9714300</v>
      </c>
      <c r="M169" s="34">
        <f>SUM(M142:M168)</f>
        <v>0</v>
      </c>
      <c r="N169" s="30"/>
      <c r="O169" s="31"/>
      <c r="P169" s="29">
        <f>SUM(P142:P168)</f>
        <v>0</v>
      </c>
    </row>
    <row r="170" spans="2:16" ht="12.75">
      <c r="B170" s="78" t="s">
        <v>321</v>
      </c>
      <c r="C170" s="79" t="s">
        <v>322</v>
      </c>
      <c r="D170" s="79"/>
      <c r="E170" s="79"/>
      <c r="F170" s="79"/>
      <c r="G170" s="79"/>
      <c r="H170" s="79"/>
      <c r="I170" s="79"/>
      <c r="J170" s="79"/>
      <c r="K170" s="28"/>
      <c r="L170" s="29"/>
      <c r="M170" s="28"/>
      <c r="N170" s="30"/>
      <c r="O170" s="31"/>
      <c r="P170" s="31"/>
    </row>
    <row r="171" spans="2:16" ht="36">
      <c r="B171" s="78"/>
      <c r="C171" s="38" t="s">
        <v>32</v>
      </c>
      <c r="D171" s="38" t="s">
        <v>33</v>
      </c>
      <c r="E171" s="38" t="s">
        <v>45</v>
      </c>
      <c r="F171" s="26" t="s">
        <v>34</v>
      </c>
      <c r="G171" s="38" t="s">
        <v>35</v>
      </c>
      <c r="H171" s="38" t="s">
        <v>1</v>
      </c>
      <c r="I171" s="38" t="s">
        <v>36</v>
      </c>
      <c r="J171" s="38" t="s">
        <v>26</v>
      </c>
      <c r="K171" s="38" t="s">
        <v>27</v>
      </c>
      <c r="L171" s="39" t="s">
        <v>41</v>
      </c>
      <c r="M171" s="38" t="s">
        <v>37</v>
      </c>
      <c r="N171" s="40" t="s">
        <v>42</v>
      </c>
      <c r="O171" s="27" t="s">
        <v>50</v>
      </c>
      <c r="P171" s="27" t="s">
        <v>38</v>
      </c>
    </row>
    <row r="172" spans="2:16" ht="24">
      <c r="B172" s="78"/>
      <c r="C172" s="28">
        <v>1</v>
      </c>
      <c r="D172" s="32" t="s">
        <v>266</v>
      </c>
      <c r="E172" s="33" t="s">
        <v>744</v>
      </c>
      <c r="F172" s="32" t="s">
        <v>247</v>
      </c>
      <c r="G172" s="32" t="s">
        <v>267</v>
      </c>
      <c r="H172" s="28" t="s">
        <v>39</v>
      </c>
      <c r="I172" s="32" t="s">
        <v>268</v>
      </c>
      <c r="J172" s="28"/>
      <c r="K172" s="34">
        <v>110000</v>
      </c>
      <c r="L172" s="75"/>
      <c r="M172" s="34">
        <f>J172*K172</f>
        <v>0</v>
      </c>
      <c r="N172" s="72">
        <v>1</v>
      </c>
      <c r="O172" s="37">
        <v>0.2</v>
      </c>
      <c r="P172" s="29">
        <f>M172*O172</f>
        <v>0</v>
      </c>
    </row>
    <row r="173" spans="2:16" ht="24">
      <c r="B173" s="78"/>
      <c r="C173" s="28">
        <v>2</v>
      </c>
      <c r="D173" s="32" t="s">
        <v>266</v>
      </c>
      <c r="E173" s="33" t="s">
        <v>745</v>
      </c>
      <c r="F173" s="32" t="s">
        <v>247</v>
      </c>
      <c r="G173" s="32" t="s">
        <v>269</v>
      </c>
      <c r="H173" s="28" t="s">
        <v>39</v>
      </c>
      <c r="I173" s="32" t="s">
        <v>81</v>
      </c>
      <c r="J173" s="28"/>
      <c r="K173" s="34">
        <v>55000</v>
      </c>
      <c r="L173" s="75"/>
      <c r="M173" s="34">
        <f aca="true" t="shared" si="16" ref="M173:M193">J173*K173</f>
        <v>0</v>
      </c>
      <c r="N173" s="72"/>
      <c r="O173" s="37">
        <v>0.2</v>
      </c>
      <c r="P173" s="29">
        <f aca="true" t="shared" si="17" ref="P173:P193">M173*O173</f>
        <v>0</v>
      </c>
    </row>
    <row r="174" spans="2:16" ht="24">
      <c r="B174" s="78"/>
      <c r="C174" s="28">
        <v>3</v>
      </c>
      <c r="D174" s="32" t="s">
        <v>55</v>
      </c>
      <c r="E174" s="33" t="s">
        <v>746</v>
      </c>
      <c r="F174" s="32" t="s">
        <v>247</v>
      </c>
      <c r="G174" s="32" t="s">
        <v>270</v>
      </c>
      <c r="H174" s="28" t="s">
        <v>39</v>
      </c>
      <c r="I174" s="32" t="s">
        <v>84</v>
      </c>
      <c r="J174" s="28"/>
      <c r="K174" s="34">
        <v>15000</v>
      </c>
      <c r="L174" s="75"/>
      <c r="M174" s="34">
        <f t="shared" si="16"/>
        <v>0</v>
      </c>
      <c r="N174" s="72"/>
      <c r="O174" s="37">
        <v>0.2</v>
      </c>
      <c r="P174" s="29">
        <f t="shared" si="17"/>
        <v>0</v>
      </c>
    </row>
    <row r="175" spans="2:16" ht="36">
      <c r="B175" s="78"/>
      <c r="C175" s="28">
        <v>4</v>
      </c>
      <c r="D175" s="32" t="s">
        <v>271</v>
      </c>
      <c r="E175" s="33" t="s">
        <v>747</v>
      </c>
      <c r="F175" s="32" t="s">
        <v>247</v>
      </c>
      <c r="G175" s="32" t="s">
        <v>272</v>
      </c>
      <c r="H175" s="28" t="s">
        <v>39</v>
      </c>
      <c r="I175" s="32" t="s">
        <v>84</v>
      </c>
      <c r="J175" s="28"/>
      <c r="K175" s="34">
        <v>15500</v>
      </c>
      <c r="L175" s="75"/>
      <c r="M175" s="34">
        <f t="shared" si="16"/>
        <v>0</v>
      </c>
      <c r="N175" s="72"/>
      <c r="O175" s="37">
        <v>0.2</v>
      </c>
      <c r="P175" s="29">
        <f t="shared" si="17"/>
        <v>0</v>
      </c>
    </row>
    <row r="176" spans="2:16" ht="24">
      <c r="B176" s="78"/>
      <c r="C176" s="28">
        <v>5</v>
      </c>
      <c r="D176" s="32" t="s">
        <v>273</v>
      </c>
      <c r="E176" s="33" t="s">
        <v>748</v>
      </c>
      <c r="F176" s="32" t="s">
        <v>247</v>
      </c>
      <c r="G176" s="32" t="s">
        <v>274</v>
      </c>
      <c r="H176" s="28" t="s">
        <v>39</v>
      </c>
      <c r="I176" s="32" t="s">
        <v>275</v>
      </c>
      <c r="J176" s="28"/>
      <c r="K176" s="34">
        <v>21625</v>
      </c>
      <c r="L176" s="75"/>
      <c r="M176" s="34">
        <f t="shared" si="16"/>
        <v>0</v>
      </c>
      <c r="N176" s="72"/>
      <c r="O176" s="37">
        <v>0.2</v>
      </c>
      <c r="P176" s="29">
        <f t="shared" si="17"/>
        <v>0</v>
      </c>
    </row>
    <row r="177" spans="2:16" ht="24">
      <c r="B177" s="78"/>
      <c r="C177" s="28">
        <v>6</v>
      </c>
      <c r="D177" s="32" t="s">
        <v>276</v>
      </c>
      <c r="E177" s="33" t="s">
        <v>749</v>
      </c>
      <c r="F177" s="32" t="s">
        <v>247</v>
      </c>
      <c r="G177" s="32" t="s">
        <v>277</v>
      </c>
      <c r="H177" s="28" t="s">
        <v>39</v>
      </c>
      <c r="I177" s="32" t="s">
        <v>275</v>
      </c>
      <c r="J177" s="28"/>
      <c r="K177" s="34">
        <v>21625</v>
      </c>
      <c r="L177" s="75"/>
      <c r="M177" s="34">
        <f t="shared" si="16"/>
        <v>0</v>
      </c>
      <c r="N177" s="72"/>
      <c r="O177" s="37">
        <v>0.2</v>
      </c>
      <c r="P177" s="29">
        <f t="shared" si="17"/>
        <v>0</v>
      </c>
    </row>
    <row r="178" spans="2:16" ht="24">
      <c r="B178" s="78"/>
      <c r="C178" s="28">
        <v>7</v>
      </c>
      <c r="D178" s="32" t="s">
        <v>278</v>
      </c>
      <c r="E178" s="33" t="s">
        <v>750</v>
      </c>
      <c r="F178" s="32" t="s">
        <v>247</v>
      </c>
      <c r="G178" s="32" t="s">
        <v>279</v>
      </c>
      <c r="H178" s="28" t="s">
        <v>39</v>
      </c>
      <c r="I178" s="32" t="s">
        <v>275</v>
      </c>
      <c r="J178" s="28"/>
      <c r="K178" s="34">
        <v>21625</v>
      </c>
      <c r="L178" s="75"/>
      <c r="M178" s="34">
        <f t="shared" si="16"/>
        <v>0</v>
      </c>
      <c r="N178" s="72"/>
      <c r="O178" s="37">
        <v>0.2</v>
      </c>
      <c r="P178" s="29">
        <f t="shared" si="17"/>
        <v>0</v>
      </c>
    </row>
    <row r="179" spans="2:16" ht="24">
      <c r="B179" s="78"/>
      <c r="C179" s="28">
        <v>8</v>
      </c>
      <c r="D179" s="32" t="s">
        <v>280</v>
      </c>
      <c r="E179" s="33" t="s">
        <v>751</v>
      </c>
      <c r="F179" s="32" t="s">
        <v>247</v>
      </c>
      <c r="G179" s="32" t="s">
        <v>281</v>
      </c>
      <c r="H179" s="28" t="s">
        <v>39</v>
      </c>
      <c r="I179" s="32" t="s">
        <v>275</v>
      </c>
      <c r="J179" s="28"/>
      <c r="K179" s="34">
        <v>21625</v>
      </c>
      <c r="L179" s="75"/>
      <c r="M179" s="34">
        <f t="shared" si="16"/>
        <v>0</v>
      </c>
      <c r="N179" s="72"/>
      <c r="O179" s="37">
        <v>0.2</v>
      </c>
      <c r="P179" s="29">
        <f t="shared" si="17"/>
        <v>0</v>
      </c>
    </row>
    <row r="180" spans="2:16" ht="24">
      <c r="B180" s="78"/>
      <c r="C180" s="28">
        <v>9</v>
      </c>
      <c r="D180" s="32" t="s">
        <v>323</v>
      </c>
      <c r="E180" s="33" t="s">
        <v>752</v>
      </c>
      <c r="F180" s="32" t="s">
        <v>247</v>
      </c>
      <c r="G180" s="32" t="s">
        <v>283</v>
      </c>
      <c r="H180" s="28" t="s">
        <v>39</v>
      </c>
      <c r="I180" s="32" t="s">
        <v>284</v>
      </c>
      <c r="J180" s="28"/>
      <c r="K180" s="34">
        <v>1850</v>
      </c>
      <c r="L180" s="75"/>
      <c r="M180" s="34">
        <f t="shared" si="16"/>
        <v>0</v>
      </c>
      <c r="N180" s="72"/>
      <c r="O180" s="37">
        <v>0.2</v>
      </c>
      <c r="P180" s="29">
        <f t="shared" si="17"/>
        <v>0</v>
      </c>
    </row>
    <row r="181" spans="2:16" ht="36">
      <c r="B181" s="78"/>
      <c r="C181" s="28">
        <v>10</v>
      </c>
      <c r="D181" s="32" t="s">
        <v>295</v>
      </c>
      <c r="E181" s="33" t="s">
        <v>753</v>
      </c>
      <c r="F181" s="32" t="s">
        <v>247</v>
      </c>
      <c r="G181" s="32" t="s">
        <v>262</v>
      </c>
      <c r="H181" s="28" t="s">
        <v>39</v>
      </c>
      <c r="I181" s="32" t="s">
        <v>260</v>
      </c>
      <c r="J181" s="28"/>
      <c r="K181" s="34">
        <v>6240</v>
      </c>
      <c r="L181" s="75"/>
      <c r="M181" s="34">
        <f t="shared" si="16"/>
        <v>0</v>
      </c>
      <c r="N181" s="72"/>
      <c r="O181" s="37">
        <v>0.2</v>
      </c>
      <c r="P181" s="29">
        <f t="shared" si="17"/>
        <v>0</v>
      </c>
    </row>
    <row r="182" spans="2:16" ht="36">
      <c r="B182" s="78"/>
      <c r="C182" s="28">
        <v>11</v>
      </c>
      <c r="D182" s="32" t="s">
        <v>296</v>
      </c>
      <c r="E182" s="33" t="s">
        <v>754</v>
      </c>
      <c r="F182" s="32" t="s">
        <v>247</v>
      </c>
      <c r="G182" s="32" t="s">
        <v>259</v>
      </c>
      <c r="H182" s="28" t="s">
        <v>39</v>
      </c>
      <c r="I182" s="32" t="s">
        <v>260</v>
      </c>
      <c r="J182" s="28"/>
      <c r="K182" s="34">
        <v>6240</v>
      </c>
      <c r="L182" s="75"/>
      <c r="M182" s="34">
        <f t="shared" si="16"/>
        <v>0</v>
      </c>
      <c r="N182" s="72"/>
      <c r="O182" s="37">
        <v>0.2</v>
      </c>
      <c r="P182" s="29">
        <f t="shared" si="17"/>
        <v>0</v>
      </c>
    </row>
    <row r="183" spans="2:16" ht="48">
      <c r="B183" s="78"/>
      <c r="C183" s="28">
        <v>12</v>
      </c>
      <c r="D183" s="32" t="s">
        <v>297</v>
      </c>
      <c r="E183" s="33" t="s">
        <v>755</v>
      </c>
      <c r="F183" s="32" t="s">
        <v>247</v>
      </c>
      <c r="G183" s="32" t="s">
        <v>298</v>
      </c>
      <c r="H183" s="28" t="s">
        <v>39</v>
      </c>
      <c r="I183" s="32" t="s">
        <v>324</v>
      </c>
      <c r="J183" s="28"/>
      <c r="K183" s="34">
        <v>14400</v>
      </c>
      <c r="L183" s="75"/>
      <c r="M183" s="34">
        <f t="shared" si="16"/>
        <v>0</v>
      </c>
      <c r="N183" s="72"/>
      <c r="O183" s="37">
        <v>0.2</v>
      </c>
      <c r="P183" s="29">
        <f t="shared" si="17"/>
        <v>0</v>
      </c>
    </row>
    <row r="184" spans="2:16" ht="36">
      <c r="B184" s="78"/>
      <c r="C184" s="28">
        <v>13</v>
      </c>
      <c r="D184" s="32" t="s">
        <v>300</v>
      </c>
      <c r="E184" s="33" t="s">
        <v>756</v>
      </c>
      <c r="F184" s="32" t="s">
        <v>247</v>
      </c>
      <c r="G184" s="32" t="s">
        <v>301</v>
      </c>
      <c r="H184" s="28" t="s">
        <v>39</v>
      </c>
      <c r="I184" s="32" t="s">
        <v>260</v>
      </c>
      <c r="J184" s="28"/>
      <c r="K184" s="34">
        <v>3500</v>
      </c>
      <c r="L184" s="75"/>
      <c r="M184" s="34">
        <f t="shared" si="16"/>
        <v>0</v>
      </c>
      <c r="N184" s="72"/>
      <c r="O184" s="37">
        <v>0.2</v>
      </c>
      <c r="P184" s="29">
        <f t="shared" si="17"/>
        <v>0</v>
      </c>
    </row>
    <row r="185" spans="2:16" ht="36">
      <c r="B185" s="78"/>
      <c r="C185" s="28">
        <v>14</v>
      </c>
      <c r="D185" s="32" t="s">
        <v>302</v>
      </c>
      <c r="E185" s="33" t="s">
        <v>757</v>
      </c>
      <c r="F185" s="32" t="s">
        <v>247</v>
      </c>
      <c r="G185" s="32" t="s">
        <v>303</v>
      </c>
      <c r="H185" s="28" t="s">
        <v>39</v>
      </c>
      <c r="I185" s="32" t="s">
        <v>260</v>
      </c>
      <c r="J185" s="28"/>
      <c r="K185" s="34">
        <v>3500</v>
      </c>
      <c r="L185" s="75"/>
      <c r="M185" s="34">
        <f t="shared" si="16"/>
        <v>0</v>
      </c>
      <c r="N185" s="72"/>
      <c r="O185" s="37">
        <v>0.2</v>
      </c>
      <c r="P185" s="29">
        <f t="shared" si="17"/>
        <v>0</v>
      </c>
    </row>
    <row r="186" spans="2:16" ht="36">
      <c r="B186" s="78"/>
      <c r="C186" s="28">
        <v>15</v>
      </c>
      <c r="D186" s="32" t="s">
        <v>304</v>
      </c>
      <c r="E186" s="33" t="s">
        <v>758</v>
      </c>
      <c r="F186" s="32" t="s">
        <v>247</v>
      </c>
      <c r="G186" s="32" t="s">
        <v>305</v>
      </c>
      <c r="H186" s="28" t="s">
        <v>39</v>
      </c>
      <c r="I186" s="32" t="s">
        <v>260</v>
      </c>
      <c r="J186" s="28"/>
      <c r="K186" s="34">
        <v>3500</v>
      </c>
      <c r="L186" s="75"/>
      <c r="M186" s="34">
        <f t="shared" si="16"/>
        <v>0</v>
      </c>
      <c r="N186" s="72"/>
      <c r="O186" s="37">
        <v>0.2</v>
      </c>
      <c r="P186" s="29">
        <f t="shared" si="17"/>
        <v>0</v>
      </c>
    </row>
    <row r="187" spans="2:16" ht="36">
      <c r="B187" s="78"/>
      <c r="C187" s="28">
        <v>16</v>
      </c>
      <c r="D187" s="32" t="s">
        <v>306</v>
      </c>
      <c r="E187" s="33" t="s">
        <v>759</v>
      </c>
      <c r="F187" s="32" t="s">
        <v>247</v>
      </c>
      <c r="G187" s="32" t="s">
        <v>307</v>
      </c>
      <c r="H187" s="28" t="s">
        <v>39</v>
      </c>
      <c r="I187" s="32" t="s">
        <v>260</v>
      </c>
      <c r="J187" s="28"/>
      <c r="K187" s="34">
        <v>3800</v>
      </c>
      <c r="L187" s="75"/>
      <c r="M187" s="34">
        <f t="shared" si="16"/>
        <v>0</v>
      </c>
      <c r="N187" s="72"/>
      <c r="O187" s="37">
        <v>0.2</v>
      </c>
      <c r="P187" s="29">
        <f t="shared" si="17"/>
        <v>0</v>
      </c>
    </row>
    <row r="188" spans="2:16" ht="24">
      <c r="B188" s="78"/>
      <c r="C188" s="28">
        <v>17</v>
      </c>
      <c r="D188" s="32" t="s">
        <v>308</v>
      </c>
      <c r="E188" s="33" t="s">
        <v>760</v>
      </c>
      <c r="F188" s="32" t="s">
        <v>247</v>
      </c>
      <c r="G188" s="32" t="s">
        <v>309</v>
      </c>
      <c r="H188" s="28" t="s">
        <v>39</v>
      </c>
      <c r="I188" s="32" t="s">
        <v>260</v>
      </c>
      <c r="J188" s="28"/>
      <c r="K188" s="34">
        <v>4300</v>
      </c>
      <c r="L188" s="75"/>
      <c r="M188" s="34">
        <f t="shared" si="16"/>
        <v>0</v>
      </c>
      <c r="N188" s="72"/>
      <c r="O188" s="37">
        <v>0.2</v>
      </c>
      <c r="P188" s="29">
        <f t="shared" si="17"/>
        <v>0</v>
      </c>
    </row>
    <row r="189" spans="2:16" ht="24">
      <c r="B189" s="78"/>
      <c r="C189" s="28">
        <v>18</v>
      </c>
      <c r="D189" s="32" t="s">
        <v>310</v>
      </c>
      <c r="E189" s="33" t="s">
        <v>761</v>
      </c>
      <c r="F189" s="32" t="s">
        <v>247</v>
      </c>
      <c r="G189" s="32" t="s">
        <v>311</v>
      </c>
      <c r="H189" s="28" t="s">
        <v>39</v>
      </c>
      <c r="I189" s="32" t="s">
        <v>260</v>
      </c>
      <c r="J189" s="28"/>
      <c r="K189" s="34">
        <v>4300</v>
      </c>
      <c r="L189" s="75"/>
      <c r="M189" s="34">
        <f t="shared" si="16"/>
        <v>0</v>
      </c>
      <c r="N189" s="72"/>
      <c r="O189" s="37">
        <v>0.2</v>
      </c>
      <c r="P189" s="29">
        <f t="shared" si="17"/>
        <v>0</v>
      </c>
    </row>
    <row r="190" spans="2:16" ht="24">
      <c r="B190" s="78"/>
      <c r="C190" s="28">
        <v>19</v>
      </c>
      <c r="D190" s="32" t="s">
        <v>312</v>
      </c>
      <c r="E190" s="33" t="s">
        <v>762</v>
      </c>
      <c r="F190" s="32" t="s">
        <v>247</v>
      </c>
      <c r="G190" s="32" t="s">
        <v>313</v>
      </c>
      <c r="H190" s="28" t="s">
        <v>39</v>
      </c>
      <c r="I190" s="32" t="s">
        <v>260</v>
      </c>
      <c r="J190" s="28"/>
      <c r="K190" s="34">
        <v>4300</v>
      </c>
      <c r="L190" s="75"/>
      <c r="M190" s="34">
        <f t="shared" si="16"/>
        <v>0</v>
      </c>
      <c r="N190" s="72"/>
      <c r="O190" s="37">
        <v>0.2</v>
      </c>
      <c r="P190" s="29">
        <f t="shared" si="17"/>
        <v>0</v>
      </c>
    </row>
    <row r="191" spans="2:16" ht="36">
      <c r="B191" s="78"/>
      <c r="C191" s="28">
        <v>20</v>
      </c>
      <c r="D191" s="32" t="s">
        <v>314</v>
      </c>
      <c r="E191" s="33" t="s">
        <v>763</v>
      </c>
      <c r="F191" s="32" t="s">
        <v>247</v>
      </c>
      <c r="G191" s="32" t="s">
        <v>315</v>
      </c>
      <c r="H191" s="28" t="s">
        <v>39</v>
      </c>
      <c r="I191" s="32" t="s">
        <v>260</v>
      </c>
      <c r="J191" s="28"/>
      <c r="K191" s="34">
        <v>5500</v>
      </c>
      <c r="L191" s="75"/>
      <c r="M191" s="34">
        <f t="shared" si="16"/>
        <v>0</v>
      </c>
      <c r="N191" s="72"/>
      <c r="O191" s="37">
        <v>0.2</v>
      </c>
      <c r="P191" s="29">
        <f t="shared" si="17"/>
        <v>0</v>
      </c>
    </row>
    <row r="192" spans="2:16" ht="36">
      <c r="B192" s="78"/>
      <c r="C192" s="28">
        <v>21</v>
      </c>
      <c r="D192" s="32" t="s">
        <v>316</v>
      </c>
      <c r="E192" s="33" t="s">
        <v>764</v>
      </c>
      <c r="F192" s="32" t="s">
        <v>247</v>
      </c>
      <c r="G192" s="32" t="s">
        <v>317</v>
      </c>
      <c r="H192" s="28" t="s">
        <v>39</v>
      </c>
      <c r="I192" s="32" t="s">
        <v>260</v>
      </c>
      <c r="J192" s="28"/>
      <c r="K192" s="34">
        <v>5500</v>
      </c>
      <c r="L192" s="75"/>
      <c r="M192" s="34">
        <f t="shared" si="16"/>
        <v>0</v>
      </c>
      <c r="N192" s="72"/>
      <c r="O192" s="37">
        <v>0.2</v>
      </c>
      <c r="P192" s="29">
        <f t="shared" si="17"/>
        <v>0</v>
      </c>
    </row>
    <row r="193" spans="2:16" ht="24">
      <c r="B193" s="78"/>
      <c r="C193" s="28">
        <v>22</v>
      </c>
      <c r="D193" s="32" t="s">
        <v>318</v>
      </c>
      <c r="E193" s="33" t="s">
        <v>765</v>
      </c>
      <c r="F193" s="32" t="s">
        <v>247</v>
      </c>
      <c r="G193" s="32" t="s">
        <v>319</v>
      </c>
      <c r="H193" s="28" t="s">
        <v>39</v>
      </c>
      <c r="I193" s="32" t="s">
        <v>260</v>
      </c>
      <c r="J193" s="28"/>
      <c r="K193" s="34">
        <v>5500</v>
      </c>
      <c r="L193" s="75"/>
      <c r="M193" s="34">
        <f t="shared" si="16"/>
        <v>0</v>
      </c>
      <c r="N193" s="72"/>
      <c r="O193" s="37">
        <v>0.2</v>
      </c>
      <c r="P193" s="29">
        <f t="shared" si="17"/>
        <v>0</v>
      </c>
    </row>
    <row r="194" spans="2:16" ht="12.75">
      <c r="B194" s="78"/>
      <c r="C194" s="80" t="s">
        <v>325</v>
      </c>
      <c r="D194" s="80"/>
      <c r="E194" s="80"/>
      <c r="F194" s="80"/>
      <c r="G194" s="80"/>
      <c r="H194" s="80"/>
      <c r="I194" s="80"/>
      <c r="J194" s="80"/>
      <c r="K194" s="28"/>
      <c r="L194" s="29">
        <v>6243000</v>
      </c>
      <c r="M194" s="34">
        <f>SUM(M172:M193)</f>
        <v>0</v>
      </c>
      <c r="N194" s="30"/>
      <c r="O194" s="31"/>
      <c r="P194" s="29">
        <f>SUM(P172:P193)</f>
        <v>0</v>
      </c>
    </row>
    <row r="195" spans="2:16" ht="12.75">
      <c r="B195" s="69" t="s">
        <v>869</v>
      </c>
      <c r="C195" s="67" t="s">
        <v>870</v>
      </c>
      <c r="D195" s="67"/>
      <c r="E195" s="67"/>
      <c r="F195" s="67"/>
      <c r="G195" s="67"/>
      <c r="H195" s="67"/>
      <c r="I195" s="67"/>
      <c r="J195" s="67"/>
      <c r="K195" s="50"/>
      <c r="L195" s="51"/>
      <c r="M195" s="50"/>
      <c r="N195" s="50"/>
      <c r="O195" s="52"/>
      <c r="P195" s="53"/>
    </row>
    <row r="196" spans="2:16" ht="51">
      <c r="B196" s="70"/>
      <c r="C196" s="54" t="s">
        <v>32</v>
      </c>
      <c r="D196" s="54" t="s">
        <v>33</v>
      </c>
      <c r="E196" s="54" t="s">
        <v>45</v>
      </c>
      <c r="F196" s="55" t="s">
        <v>34</v>
      </c>
      <c r="G196" s="55" t="s">
        <v>35</v>
      </c>
      <c r="H196" s="54" t="s">
        <v>1</v>
      </c>
      <c r="I196" s="54" t="s">
        <v>36</v>
      </c>
      <c r="J196" s="54" t="s">
        <v>26</v>
      </c>
      <c r="K196" s="55" t="s">
        <v>27</v>
      </c>
      <c r="L196" s="56" t="s">
        <v>41</v>
      </c>
      <c r="M196" s="55" t="s">
        <v>37</v>
      </c>
      <c r="N196" s="57" t="s">
        <v>42</v>
      </c>
      <c r="O196" s="63" t="s">
        <v>50</v>
      </c>
      <c r="P196" s="64" t="s">
        <v>38</v>
      </c>
    </row>
    <row r="197" spans="2:16" ht="63.75">
      <c r="B197" s="70"/>
      <c r="C197" s="50">
        <v>1</v>
      </c>
      <c r="D197" s="50" t="s">
        <v>871</v>
      </c>
      <c r="E197" s="58" t="s">
        <v>872</v>
      </c>
      <c r="F197" s="50" t="s">
        <v>247</v>
      </c>
      <c r="G197" s="50" t="s">
        <v>251</v>
      </c>
      <c r="H197" s="50" t="s">
        <v>241</v>
      </c>
      <c r="I197" s="50" t="s">
        <v>241</v>
      </c>
      <c r="J197" s="59"/>
      <c r="K197" s="60">
        <v>8.35</v>
      </c>
      <c r="L197" s="61">
        <v>208750</v>
      </c>
      <c r="M197" s="51">
        <f>J197*K197</f>
        <v>0</v>
      </c>
      <c r="N197" s="62">
        <v>2</v>
      </c>
      <c r="O197" s="65">
        <v>0.2</v>
      </c>
      <c r="P197" s="66">
        <f>M197*O197</f>
        <v>0</v>
      </c>
    </row>
    <row r="198" spans="2:16" ht="24.75" customHeight="1">
      <c r="B198" s="71"/>
      <c r="C198" s="68" t="s">
        <v>873</v>
      </c>
      <c r="D198" s="68"/>
      <c r="E198" s="68"/>
      <c r="F198" s="68"/>
      <c r="G198" s="68"/>
      <c r="H198" s="68"/>
      <c r="I198" s="68"/>
      <c r="J198" s="68"/>
      <c r="K198" s="28"/>
      <c r="L198" s="35">
        <f>L197</f>
        <v>208750</v>
      </c>
      <c r="M198" s="34">
        <f>M197</f>
        <v>0</v>
      </c>
      <c r="N198" s="36"/>
      <c r="O198" s="31"/>
      <c r="P198" s="35">
        <f>P197</f>
        <v>0</v>
      </c>
    </row>
    <row r="199" spans="2:16" ht="12.75">
      <c r="B199" s="78" t="s">
        <v>326</v>
      </c>
      <c r="C199" s="79" t="s">
        <v>327</v>
      </c>
      <c r="D199" s="79"/>
      <c r="E199" s="79"/>
      <c r="F199" s="79"/>
      <c r="G199" s="79"/>
      <c r="H199" s="79"/>
      <c r="I199" s="79"/>
      <c r="J199" s="79"/>
      <c r="K199" s="28"/>
      <c r="L199" s="29"/>
      <c r="M199" s="28"/>
      <c r="N199" s="30"/>
      <c r="O199" s="31"/>
      <c r="P199" s="31"/>
    </row>
    <row r="200" spans="2:16" ht="36">
      <c r="B200" s="78"/>
      <c r="C200" s="38" t="s">
        <v>32</v>
      </c>
      <c r="D200" s="38" t="s">
        <v>33</v>
      </c>
      <c r="E200" s="38" t="s">
        <v>45</v>
      </c>
      <c r="F200" s="26" t="s">
        <v>34</v>
      </c>
      <c r="G200" s="38" t="s">
        <v>35</v>
      </c>
      <c r="H200" s="38" t="s">
        <v>1</v>
      </c>
      <c r="I200" s="38" t="s">
        <v>36</v>
      </c>
      <c r="J200" s="38" t="s">
        <v>26</v>
      </c>
      <c r="K200" s="38" t="s">
        <v>27</v>
      </c>
      <c r="L200" s="39" t="s">
        <v>41</v>
      </c>
      <c r="M200" s="38" t="s">
        <v>37</v>
      </c>
      <c r="N200" s="40" t="s">
        <v>42</v>
      </c>
      <c r="O200" s="27" t="s">
        <v>50</v>
      </c>
      <c r="P200" s="27" t="s">
        <v>38</v>
      </c>
    </row>
    <row r="201" spans="2:16" ht="36">
      <c r="B201" s="78"/>
      <c r="C201" s="28">
        <v>1</v>
      </c>
      <c r="D201" s="32" t="s">
        <v>328</v>
      </c>
      <c r="E201" s="33" t="s">
        <v>766</v>
      </c>
      <c r="F201" s="32" t="s">
        <v>329</v>
      </c>
      <c r="G201" s="32" t="s">
        <v>330</v>
      </c>
      <c r="H201" s="28" t="s">
        <v>39</v>
      </c>
      <c r="I201" s="32" t="s">
        <v>331</v>
      </c>
      <c r="J201" s="28"/>
      <c r="K201" s="34">
        <v>28750</v>
      </c>
      <c r="L201" s="75"/>
      <c r="M201" s="34">
        <f>J201*K201</f>
        <v>0</v>
      </c>
      <c r="N201" s="72">
        <v>1</v>
      </c>
      <c r="O201" s="37">
        <v>0.2</v>
      </c>
      <c r="P201" s="29">
        <f>M201*O201</f>
        <v>0</v>
      </c>
    </row>
    <row r="202" spans="2:16" ht="12.75">
      <c r="B202" s="78"/>
      <c r="C202" s="28">
        <v>2</v>
      </c>
      <c r="D202" s="32" t="s">
        <v>332</v>
      </c>
      <c r="E202" s="33" t="s">
        <v>767</v>
      </c>
      <c r="F202" s="32" t="s">
        <v>329</v>
      </c>
      <c r="G202" s="32" t="s">
        <v>333</v>
      </c>
      <c r="H202" s="28" t="s">
        <v>241</v>
      </c>
      <c r="I202" s="32" t="s">
        <v>334</v>
      </c>
      <c r="J202" s="28"/>
      <c r="K202" s="34">
        <v>9375</v>
      </c>
      <c r="L202" s="75"/>
      <c r="M202" s="34">
        <f aca="true" t="shared" si="18" ref="M202:M208">J202*K202</f>
        <v>0</v>
      </c>
      <c r="N202" s="72"/>
      <c r="O202" s="37">
        <v>0.2</v>
      </c>
      <c r="P202" s="29">
        <f aca="true" t="shared" si="19" ref="P202:P208">M202*O202</f>
        <v>0</v>
      </c>
    </row>
    <row r="203" spans="2:16" ht="24">
      <c r="B203" s="78"/>
      <c r="C203" s="28">
        <v>3</v>
      </c>
      <c r="D203" s="32" t="s">
        <v>335</v>
      </c>
      <c r="E203" s="33" t="s">
        <v>768</v>
      </c>
      <c r="F203" s="32" t="s">
        <v>329</v>
      </c>
      <c r="G203" s="32" t="s">
        <v>336</v>
      </c>
      <c r="H203" s="28" t="s">
        <v>39</v>
      </c>
      <c r="I203" s="32" t="s">
        <v>337</v>
      </c>
      <c r="J203" s="28"/>
      <c r="K203" s="34">
        <v>10500</v>
      </c>
      <c r="L203" s="75"/>
      <c r="M203" s="34">
        <f t="shared" si="18"/>
        <v>0</v>
      </c>
      <c r="N203" s="72"/>
      <c r="O203" s="37">
        <v>0.2</v>
      </c>
      <c r="P203" s="29">
        <f t="shared" si="19"/>
        <v>0</v>
      </c>
    </row>
    <row r="204" spans="2:16" ht="48">
      <c r="B204" s="78"/>
      <c r="C204" s="28">
        <v>4</v>
      </c>
      <c r="D204" s="32" t="s">
        <v>338</v>
      </c>
      <c r="E204" s="33" t="s">
        <v>769</v>
      </c>
      <c r="F204" s="32" t="s">
        <v>339</v>
      </c>
      <c r="G204" s="32" t="s">
        <v>340</v>
      </c>
      <c r="H204" s="28" t="s">
        <v>241</v>
      </c>
      <c r="I204" s="32" t="s">
        <v>341</v>
      </c>
      <c r="J204" s="28"/>
      <c r="K204" s="28">
        <v>95</v>
      </c>
      <c r="L204" s="75"/>
      <c r="M204" s="34">
        <f t="shared" si="18"/>
        <v>0</v>
      </c>
      <c r="N204" s="72"/>
      <c r="O204" s="37">
        <v>0.1</v>
      </c>
      <c r="P204" s="29">
        <f t="shared" si="19"/>
        <v>0</v>
      </c>
    </row>
    <row r="205" spans="2:16" ht="24">
      <c r="B205" s="78"/>
      <c r="C205" s="28">
        <v>5</v>
      </c>
      <c r="D205" s="32" t="s">
        <v>342</v>
      </c>
      <c r="E205" s="33" t="s">
        <v>770</v>
      </c>
      <c r="F205" s="32" t="s">
        <v>343</v>
      </c>
      <c r="G205" s="32" t="s">
        <v>344</v>
      </c>
      <c r="H205" s="28" t="s">
        <v>39</v>
      </c>
      <c r="I205" s="32" t="s">
        <v>345</v>
      </c>
      <c r="J205" s="28"/>
      <c r="K205" s="28">
        <v>95</v>
      </c>
      <c r="L205" s="75"/>
      <c r="M205" s="34">
        <f t="shared" si="18"/>
        <v>0</v>
      </c>
      <c r="N205" s="72"/>
      <c r="O205" s="37">
        <v>0.2</v>
      </c>
      <c r="P205" s="29">
        <f t="shared" si="19"/>
        <v>0</v>
      </c>
    </row>
    <row r="206" spans="2:16" ht="24">
      <c r="B206" s="78"/>
      <c r="C206" s="28">
        <v>6</v>
      </c>
      <c r="D206" s="32" t="s">
        <v>346</v>
      </c>
      <c r="E206" s="33" t="s">
        <v>771</v>
      </c>
      <c r="F206" s="32" t="s">
        <v>329</v>
      </c>
      <c r="G206" s="32" t="s">
        <v>347</v>
      </c>
      <c r="H206" s="28" t="s">
        <v>39</v>
      </c>
      <c r="I206" s="32" t="s">
        <v>348</v>
      </c>
      <c r="J206" s="28"/>
      <c r="K206" s="34">
        <v>7000</v>
      </c>
      <c r="L206" s="75"/>
      <c r="M206" s="34">
        <f t="shared" si="18"/>
        <v>0</v>
      </c>
      <c r="N206" s="72"/>
      <c r="O206" s="37">
        <v>0.2</v>
      </c>
      <c r="P206" s="29">
        <f t="shared" si="19"/>
        <v>0</v>
      </c>
    </row>
    <row r="207" spans="2:16" ht="12.75">
      <c r="B207" s="78"/>
      <c r="C207" s="28">
        <v>7</v>
      </c>
      <c r="D207" s="32" t="s">
        <v>349</v>
      </c>
      <c r="E207" s="33" t="s">
        <v>772</v>
      </c>
      <c r="F207" s="32" t="s">
        <v>329</v>
      </c>
      <c r="G207" s="32" t="s">
        <v>350</v>
      </c>
      <c r="H207" s="28" t="s">
        <v>39</v>
      </c>
      <c r="I207" s="32" t="s">
        <v>348</v>
      </c>
      <c r="J207" s="28"/>
      <c r="K207" s="34">
        <v>6300</v>
      </c>
      <c r="L207" s="75"/>
      <c r="M207" s="34">
        <f t="shared" si="18"/>
        <v>0</v>
      </c>
      <c r="N207" s="72"/>
      <c r="O207" s="37">
        <v>0.2</v>
      </c>
      <c r="P207" s="29">
        <f t="shared" si="19"/>
        <v>0</v>
      </c>
    </row>
    <row r="208" spans="2:16" ht="24">
      <c r="B208" s="78"/>
      <c r="C208" s="28">
        <v>8</v>
      </c>
      <c r="D208" s="32" t="s">
        <v>351</v>
      </c>
      <c r="E208" s="33" t="s">
        <v>773</v>
      </c>
      <c r="F208" s="32" t="s">
        <v>329</v>
      </c>
      <c r="G208" s="32" t="s">
        <v>352</v>
      </c>
      <c r="H208" s="28" t="s">
        <v>39</v>
      </c>
      <c r="I208" s="32" t="s">
        <v>353</v>
      </c>
      <c r="J208" s="28"/>
      <c r="K208" s="34">
        <v>43750</v>
      </c>
      <c r="L208" s="75"/>
      <c r="M208" s="34">
        <f t="shared" si="18"/>
        <v>0</v>
      </c>
      <c r="N208" s="72"/>
      <c r="O208" s="37">
        <v>0.2</v>
      </c>
      <c r="P208" s="29">
        <f t="shared" si="19"/>
        <v>0</v>
      </c>
    </row>
    <row r="209" spans="2:16" ht="12.75">
      <c r="B209" s="78"/>
      <c r="C209" s="80" t="s">
        <v>354</v>
      </c>
      <c r="D209" s="80"/>
      <c r="E209" s="80"/>
      <c r="F209" s="80"/>
      <c r="G209" s="80"/>
      <c r="H209" s="80"/>
      <c r="I209" s="80"/>
      <c r="J209" s="80"/>
      <c r="K209" s="28"/>
      <c r="L209" s="29">
        <v>1846620</v>
      </c>
      <c r="M209" s="43">
        <f>SUM(M201:M208)</f>
        <v>0</v>
      </c>
      <c r="N209" s="30"/>
      <c r="O209" s="31"/>
      <c r="P209" s="29">
        <f>SUM(P201:P208)</f>
        <v>0</v>
      </c>
    </row>
    <row r="210" spans="2:16" ht="12.75">
      <c r="B210" s="78" t="s">
        <v>355</v>
      </c>
      <c r="C210" s="79" t="s">
        <v>356</v>
      </c>
      <c r="D210" s="79"/>
      <c r="E210" s="79"/>
      <c r="F210" s="79"/>
      <c r="G210" s="79"/>
      <c r="H210" s="79"/>
      <c r="I210" s="79"/>
      <c r="J210" s="79"/>
      <c r="K210" s="28"/>
      <c r="L210" s="29"/>
      <c r="M210" s="28"/>
      <c r="N210" s="30"/>
      <c r="O210" s="31"/>
      <c r="P210" s="31"/>
    </row>
    <row r="211" spans="2:16" ht="36">
      <c r="B211" s="78"/>
      <c r="C211" s="38" t="s">
        <v>32</v>
      </c>
      <c r="D211" s="38" t="s">
        <v>33</v>
      </c>
      <c r="E211" s="38" t="s">
        <v>45</v>
      </c>
      <c r="F211" s="26" t="s">
        <v>34</v>
      </c>
      <c r="G211" s="38" t="s">
        <v>35</v>
      </c>
      <c r="H211" s="38" t="s">
        <v>1</v>
      </c>
      <c r="I211" s="38" t="s">
        <v>36</v>
      </c>
      <c r="J211" s="38" t="s">
        <v>26</v>
      </c>
      <c r="K211" s="38" t="s">
        <v>27</v>
      </c>
      <c r="L211" s="39" t="s">
        <v>41</v>
      </c>
      <c r="M211" s="38" t="s">
        <v>37</v>
      </c>
      <c r="N211" s="40" t="s">
        <v>42</v>
      </c>
      <c r="O211" s="27" t="s">
        <v>50</v>
      </c>
      <c r="P211" s="27" t="s">
        <v>38</v>
      </c>
    </row>
    <row r="212" spans="2:16" ht="36">
      <c r="B212" s="78"/>
      <c r="C212" s="28">
        <v>1</v>
      </c>
      <c r="D212" s="32" t="s">
        <v>357</v>
      </c>
      <c r="E212" s="33" t="s">
        <v>774</v>
      </c>
      <c r="F212" s="32" t="s">
        <v>358</v>
      </c>
      <c r="G212" s="32" t="s">
        <v>359</v>
      </c>
      <c r="H212" s="28" t="s">
        <v>39</v>
      </c>
      <c r="I212" s="32" t="s">
        <v>360</v>
      </c>
      <c r="J212" s="28"/>
      <c r="K212" s="34">
        <v>37500</v>
      </c>
      <c r="L212" s="75"/>
      <c r="M212" s="34">
        <f>J212*K212</f>
        <v>0</v>
      </c>
      <c r="N212" s="72">
        <v>1</v>
      </c>
      <c r="O212" s="37">
        <v>0.2</v>
      </c>
      <c r="P212" s="29">
        <f>M212*O212</f>
        <v>0</v>
      </c>
    </row>
    <row r="213" spans="2:16" ht="36">
      <c r="B213" s="78"/>
      <c r="C213" s="28">
        <v>2</v>
      </c>
      <c r="D213" s="32" t="s">
        <v>361</v>
      </c>
      <c r="E213" s="33" t="s">
        <v>775</v>
      </c>
      <c r="F213" s="32" t="s">
        <v>358</v>
      </c>
      <c r="G213" s="32" t="s">
        <v>362</v>
      </c>
      <c r="H213" s="28" t="s">
        <v>39</v>
      </c>
      <c r="I213" s="32" t="s">
        <v>360</v>
      </c>
      <c r="J213" s="28"/>
      <c r="K213" s="34">
        <v>37500</v>
      </c>
      <c r="L213" s="75"/>
      <c r="M213" s="34">
        <f aca="true" t="shared" si="20" ref="M213:M231">J213*K213</f>
        <v>0</v>
      </c>
      <c r="N213" s="72"/>
      <c r="O213" s="37">
        <v>0.2</v>
      </c>
      <c r="P213" s="29">
        <f aca="true" t="shared" si="21" ref="P213:P231">M213*O213</f>
        <v>0</v>
      </c>
    </row>
    <row r="214" spans="2:16" ht="36">
      <c r="B214" s="78"/>
      <c r="C214" s="28">
        <v>3</v>
      </c>
      <c r="D214" s="32" t="s">
        <v>363</v>
      </c>
      <c r="E214" s="33" t="s">
        <v>776</v>
      </c>
      <c r="F214" s="32" t="s">
        <v>358</v>
      </c>
      <c r="G214" s="32" t="s">
        <v>364</v>
      </c>
      <c r="H214" s="28" t="s">
        <v>39</v>
      </c>
      <c r="I214" s="32" t="s">
        <v>360</v>
      </c>
      <c r="J214" s="28"/>
      <c r="K214" s="34">
        <v>37500</v>
      </c>
      <c r="L214" s="75"/>
      <c r="M214" s="34">
        <f t="shared" si="20"/>
        <v>0</v>
      </c>
      <c r="N214" s="72"/>
      <c r="O214" s="37">
        <v>0.2</v>
      </c>
      <c r="P214" s="29">
        <f t="shared" si="21"/>
        <v>0</v>
      </c>
    </row>
    <row r="215" spans="2:16" ht="96">
      <c r="B215" s="78"/>
      <c r="C215" s="28">
        <v>4</v>
      </c>
      <c r="D215" s="32" t="s">
        <v>365</v>
      </c>
      <c r="E215" s="33" t="s">
        <v>777</v>
      </c>
      <c r="F215" s="32" t="s">
        <v>358</v>
      </c>
      <c r="G215" s="32" t="s">
        <v>366</v>
      </c>
      <c r="H215" s="28" t="s">
        <v>39</v>
      </c>
      <c r="I215" s="32">
        <v>50</v>
      </c>
      <c r="J215" s="28"/>
      <c r="K215" s="34">
        <v>37500</v>
      </c>
      <c r="L215" s="75"/>
      <c r="M215" s="34">
        <f t="shared" si="20"/>
        <v>0</v>
      </c>
      <c r="N215" s="72"/>
      <c r="O215" s="37">
        <v>0.2</v>
      </c>
      <c r="P215" s="29">
        <f t="shared" si="21"/>
        <v>0</v>
      </c>
    </row>
    <row r="216" spans="2:16" ht="24">
      <c r="B216" s="78"/>
      <c r="C216" s="28">
        <v>5</v>
      </c>
      <c r="D216" s="32" t="s">
        <v>367</v>
      </c>
      <c r="E216" s="33" t="s">
        <v>778</v>
      </c>
      <c r="F216" s="32" t="s">
        <v>358</v>
      </c>
      <c r="G216" s="32" t="s">
        <v>368</v>
      </c>
      <c r="H216" s="28" t="s">
        <v>39</v>
      </c>
      <c r="I216" s="32" t="s">
        <v>369</v>
      </c>
      <c r="J216" s="28"/>
      <c r="K216" s="34">
        <v>65500</v>
      </c>
      <c r="L216" s="75"/>
      <c r="M216" s="34">
        <f t="shared" si="20"/>
        <v>0</v>
      </c>
      <c r="N216" s="72"/>
      <c r="O216" s="37">
        <v>0.2</v>
      </c>
      <c r="P216" s="29">
        <f t="shared" si="21"/>
        <v>0</v>
      </c>
    </row>
    <row r="217" spans="2:16" ht="48">
      <c r="B217" s="78"/>
      <c r="C217" s="28">
        <v>6</v>
      </c>
      <c r="D217" s="32" t="s">
        <v>370</v>
      </c>
      <c r="E217" s="33" t="s">
        <v>779</v>
      </c>
      <c r="F217" s="32" t="s">
        <v>358</v>
      </c>
      <c r="G217" s="32" t="s">
        <v>371</v>
      </c>
      <c r="H217" s="28" t="s">
        <v>39</v>
      </c>
      <c r="I217" s="32" t="s">
        <v>372</v>
      </c>
      <c r="J217" s="28"/>
      <c r="K217" s="34">
        <v>20500</v>
      </c>
      <c r="L217" s="75"/>
      <c r="M217" s="34">
        <f t="shared" si="20"/>
        <v>0</v>
      </c>
      <c r="N217" s="72"/>
      <c r="O217" s="37">
        <v>0.2</v>
      </c>
      <c r="P217" s="29">
        <f t="shared" si="21"/>
        <v>0</v>
      </c>
    </row>
    <row r="218" spans="2:16" ht="36">
      <c r="B218" s="78"/>
      <c r="C218" s="28">
        <v>7</v>
      </c>
      <c r="D218" s="32" t="s">
        <v>373</v>
      </c>
      <c r="E218" s="33" t="s">
        <v>780</v>
      </c>
      <c r="F218" s="32" t="s">
        <v>358</v>
      </c>
      <c r="G218" s="32" t="s">
        <v>374</v>
      </c>
      <c r="H218" s="28" t="s">
        <v>39</v>
      </c>
      <c r="I218" s="32" t="s">
        <v>375</v>
      </c>
      <c r="J218" s="28"/>
      <c r="K218" s="34">
        <v>24500</v>
      </c>
      <c r="L218" s="75"/>
      <c r="M218" s="34">
        <f t="shared" si="20"/>
        <v>0</v>
      </c>
      <c r="N218" s="72"/>
      <c r="O218" s="37">
        <v>0.2</v>
      </c>
      <c r="P218" s="29">
        <f t="shared" si="21"/>
        <v>0</v>
      </c>
    </row>
    <row r="219" spans="2:16" ht="36">
      <c r="B219" s="78"/>
      <c r="C219" s="28">
        <v>8</v>
      </c>
      <c r="D219" s="32" t="s">
        <v>376</v>
      </c>
      <c r="E219" s="33" t="s">
        <v>781</v>
      </c>
      <c r="F219" s="32" t="s">
        <v>358</v>
      </c>
      <c r="G219" s="32" t="s">
        <v>377</v>
      </c>
      <c r="H219" s="28" t="s">
        <v>39</v>
      </c>
      <c r="I219" s="32" t="s">
        <v>378</v>
      </c>
      <c r="J219" s="28"/>
      <c r="K219" s="34">
        <v>28500</v>
      </c>
      <c r="L219" s="75"/>
      <c r="M219" s="34">
        <f t="shared" si="20"/>
        <v>0</v>
      </c>
      <c r="N219" s="72"/>
      <c r="O219" s="37">
        <v>0.2</v>
      </c>
      <c r="P219" s="29">
        <f t="shared" si="21"/>
        <v>0</v>
      </c>
    </row>
    <row r="220" spans="2:16" ht="24">
      <c r="B220" s="78"/>
      <c r="C220" s="28">
        <v>9</v>
      </c>
      <c r="D220" s="32" t="s">
        <v>379</v>
      </c>
      <c r="E220" s="33" t="s">
        <v>782</v>
      </c>
      <c r="F220" s="32" t="s">
        <v>358</v>
      </c>
      <c r="G220" s="32" t="s">
        <v>380</v>
      </c>
      <c r="H220" s="28" t="s">
        <v>39</v>
      </c>
      <c r="I220" s="32" t="s">
        <v>381</v>
      </c>
      <c r="J220" s="28"/>
      <c r="K220" s="34">
        <v>23750</v>
      </c>
      <c r="L220" s="75"/>
      <c r="M220" s="34">
        <f t="shared" si="20"/>
        <v>0</v>
      </c>
      <c r="N220" s="72"/>
      <c r="O220" s="37">
        <v>0.2</v>
      </c>
      <c r="P220" s="29">
        <f t="shared" si="21"/>
        <v>0</v>
      </c>
    </row>
    <row r="221" spans="2:16" ht="24">
      <c r="B221" s="78"/>
      <c r="C221" s="28">
        <v>10</v>
      </c>
      <c r="D221" s="32" t="s">
        <v>382</v>
      </c>
      <c r="E221" s="33" t="s">
        <v>783</v>
      </c>
      <c r="F221" s="32" t="s">
        <v>358</v>
      </c>
      <c r="G221" s="32" t="s">
        <v>383</v>
      </c>
      <c r="H221" s="28" t="s">
        <v>39</v>
      </c>
      <c r="I221" s="32">
        <v>1</v>
      </c>
      <c r="J221" s="28"/>
      <c r="K221" s="34">
        <v>82450</v>
      </c>
      <c r="L221" s="75"/>
      <c r="M221" s="34">
        <f t="shared" si="20"/>
        <v>0</v>
      </c>
      <c r="N221" s="72"/>
      <c r="O221" s="37">
        <v>0.2</v>
      </c>
      <c r="P221" s="29">
        <f t="shared" si="21"/>
        <v>0</v>
      </c>
    </row>
    <row r="222" spans="2:16" ht="24">
      <c r="B222" s="78"/>
      <c r="C222" s="28">
        <v>11</v>
      </c>
      <c r="D222" s="32" t="s">
        <v>384</v>
      </c>
      <c r="E222" s="33" t="s">
        <v>784</v>
      </c>
      <c r="F222" s="32" t="s">
        <v>358</v>
      </c>
      <c r="G222" s="32" t="s">
        <v>385</v>
      </c>
      <c r="H222" s="28" t="s">
        <v>39</v>
      </c>
      <c r="I222" s="32" t="s">
        <v>386</v>
      </c>
      <c r="J222" s="28"/>
      <c r="K222" s="34">
        <v>39000</v>
      </c>
      <c r="L222" s="75"/>
      <c r="M222" s="34">
        <f t="shared" si="20"/>
        <v>0</v>
      </c>
      <c r="N222" s="72"/>
      <c r="O222" s="37">
        <v>0.2</v>
      </c>
      <c r="P222" s="29">
        <f t="shared" si="21"/>
        <v>0</v>
      </c>
    </row>
    <row r="223" spans="2:16" ht="36">
      <c r="B223" s="78"/>
      <c r="C223" s="28">
        <v>12</v>
      </c>
      <c r="D223" s="32" t="s">
        <v>387</v>
      </c>
      <c r="E223" s="33" t="s">
        <v>785</v>
      </c>
      <c r="F223" s="32" t="s">
        <v>358</v>
      </c>
      <c r="G223" s="32" t="s">
        <v>388</v>
      </c>
      <c r="H223" s="28" t="s">
        <v>39</v>
      </c>
      <c r="I223" s="32" t="s">
        <v>389</v>
      </c>
      <c r="J223" s="28"/>
      <c r="K223" s="34">
        <v>4500</v>
      </c>
      <c r="L223" s="75"/>
      <c r="M223" s="34">
        <f t="shared" si="20"/>
        <v>0</v>
      </c>
      <c r="N223" s="72"/>
      <c r="O223" s="37">
        <v>0.2</v>
      </c>
      <c r="P223" s="29">
        <f t="shared" si="21"/>
        <v>0</v>
      </c>
    </row>
    <row r="224" spans="2:16" ht="36">
      <c r="B224" s="78"/>
      <c r="C224" s="28">
        <v>13</v>
      </c>
      <c r="D224" s="32" t="s">
        <v>390</v>
      </c>
      <c r="E224" s="33" t="s">
        <v>786</v>
      </c>
      <c r="F224" s="32" t="s">
        <v>358</v>
      </c>
      <c r="G224" s="32" t="s">
        <v>391</v>
      </c>
      <c r="H224" s="28" t="s">
        <v>39</v>
      </c>
      <c r="I224" s="32" t="s">
        <v>392</v>
      </c>
      <c r="J224" s="28"/>
      <c r="K224" s="34">
        <v>2600</v>
      </c>
      <c r="L224" s="75"/>
      <c r="M224" s="34">
        <f t="shared" si="20"/>
        <v>0</v>
      </c>
      <c r="N224" s="72"/>
      <c r="O224" s="37">
        <v>0.2</v>
      </c>
      <c r="P224" s="29">
        <f t="shared" si="21"/>
        <v>0</v>
      </c>
    </row>
    <row r="225" spans="2:16" ht="24">
      <c r="B225" s="78"/>
      <c r="C225" s="28">
        <v>14</v>
      </c>
      <c r="D225" s="32" t="s">
        <v>393</v>
      </c>
      <c r="E225" s="33" t="s">
        <v>787</v>
      </c>
      <c r="F225" s="32" t="s">
        <v>358</v>
      </c>
      <c r="G225" s="32" t="s">
        <v>368</v>
      </c>
      <c r="H225" s="28" t="s">
        <v>39</v>
      </c>
      <c r="I225" s="32" t="s">
        <v>394</v>
      </c>
      <c r="J225" s="28"/>
      <c r="K225" s="34">
        <v>65500</v>
      </c>
      <c r="L225" s="75"/>
      <c r="M225" s="34">
        <f t="shared" si="20"/>
        <v>0</v>
      </c>
      <c r="N225" s="72"/>
      <c r="O225" s="37">
        <v>0.2</v>
      </c>
      <c r="P225" s="29">
        <f t="shared" si="21"/>
        <v>0</v>
      </c>
    </row>
    <row r="226" spans="2:16" ht="24">
      <c r="B226" s="78"/>
      <c r="C226" s="28">
        <v>15</v>
      </c>
      <c r="D226" s="32" t="s">
        <v>395</v>
      </c>
      <c r="E226" s="33" t="s">
        <v>788</v>
      </c>
      <c r="F226" s="32" t="s">
        <v>358</v>
      </c>
      <c r="G226" s="32" t="s">
        <v>396</v>
      </c>
      <c r="H226" s="28" t="s">
        <v>39</v>
      </c>
      <c r="I226" s="32" t="s">
        <v>397</v>
      </c>
      <c r="J226" s="28"/>
      <c r="K226" s="34">
        <v>13000</v>
      </c>
      <c r="L226" s="75"/>
      <c r="M226" s="34">
        <f t="shared" si="20"/>
        <v>0</v>
      </c>
      <c r="N226" s="72"/>
      <c r="O226" s="37">
        <v>0.2</v>
      </c>
      <c r="P226" s="29">
        <f t="shared" si="21"/>
        <v>0</v>
      </c>
    </row>
    <row r="227" spans="2:16" ht="24">
      <c r="B227" s="78"/>
      <c r="C227" s="28">
        <v>16</v>
      </c>
      <c r="D227" s="32" t="s">
        <v>398</v>
      </c>
      <c r="E227" s="33" t="s">
        <v>789</v>
      </c>
      <c r="F227" s="32" t="s">
        <v>358</v>
      </c>
      <c r="G227" s="32" t="s">
        <v>399</v>
      </c>
      <c r="H227" s="28" t="s">
        <v>39</v>
      </c>
      <c r="I227" s="32" t="s">
        <v>397</v>
      </c>
      <c r="J227" s="28"/>
      <c r="K227" s="34">
        <v>8160</v>
      </c>
      <c r="L227" s="75"/>
      <c r="M227" s="34">
        <f t="shared" si="20"/>
        <v>0</v>
      </c>
      <c r="N227" s="72"/>
      <c r="O227" s="37">
        <v>0.2</v>
      </c>
      <c r="P227" s="29">
        <f t="shared" si="21"/>
        <v>0</v>
      </c>
    </row>
    <row r="228" spans="2:16" ht="24">
      <c r="B228" s="78"/>
      <c r="C228" s="28">
        <v>17</v>
      </c>
      <c r="D228" s="32" t="s">
        <v>400</v>
      </c>
      <c r="E228" s="33" t="s">
        <v>790</v>
      </c>
      <c r="F228" s="32" t="s">
        <v>358</v>
      </c>
      <c r="G228" s="32" t="s">
        <v>401</v>
      </c>
      <c r="H228" s="28" t="s">
        <v>39</v>
      </c>
      <c r="I228" s="32">
        <v>1</v>
      </c>
      <c r="J228" s="28"/>
      <c r="K228" s="34">
        <v>14500</v>
      </c>
      <c r="L228" s="75"/>
      <c r="M228" s="34">
        <f t="shared" si="20"/>
        <v>0</v>
      </c>
      <c r="N228" s="72"/>
      <c r="O228" s="37">
        <v>0.2</v>
      </c>
      <c r="P228" s="29">
        <f t="shared" si="21"/>
        <v>0</v>
      </c>
    </row>
    <row r="229" spans="2:16" ht="24">
      <c r="B229" s="78"/>
      <c r="C229" s="28">
        <v>18</v>
      </c>
      <c r="D229" s="32" t="s">
        <v>402</v>
      </c>
      <c r="E229" s="33" t="s">
        <v>791</v>
      </c>
      <c r="F229" s="32" t="s">
        <v>358</v>
      </c>
      <c r="G229" s="32" t="s">
        <v>403</v>
      </c>
      <c r="H229" s="28" t="s">
        <v>39</v>
      </c>
      <c r="I229" s="32" t="s">
        <v>404</v>
      </c>
      <c r="J229" s="28"/>
      <c r="K229" s="34">
        <v>8500</v>
      </c>
      <c r="L229" s="75"/>
      <c r="M229" s="34">
        <f t="shared" si="20"/>
        <v>0</v>
      </c>
      <c r="N229" s="72"/>
      <c r="O229" s="37">
        <v>0.2</v>
      </c>
      <c r="P229" s="29">
        <f t="shared" si="21"/>
        <v>0</v>
      </c>
    </row>
    <row r="230" spans="2:16" ht="36">
      <c r="B230" s="78"/>
      <c r="C230" s="28">
        <v>19</v>
      </c>
      <c r="D230" s="32" t="s">
        <v>405</v>
      </c>
      <c r="E230" s="33" t="s">
        <v>792</v>
      </c>
      <c r="F230" s="32" t="s">
        <v>358</v>
      </c>
      <c r="G230" s="32" t="s">
        <v>406</v>
      </c>
      <c r="H230" s="28" t="s">
        <v>39</v>
      </c>
      <c r="I230" s="32" t="s">
        <v>407</v>
      </c>
      <c r="J230" s="28"/>
      <c r="K230" s="34">
        <v>14000</v>
      </c>
      <c r="L230" s="75"/>
      <c r="M230" s="34">
        <f t="shared" si="20"/>
        <v>0</v>
      </c>
      <c r="N230" s="72"/>
      <c r="O230" s="37">
        <v>0.2</v>
      </c>
      <c r="P230" s="29">
        <f t="shared" si="21"/>
        <v>0</v>
      </c>
    </row>
    <row r="231" spans="2:16" ht="24">
      <c r="B231" s="78"/>
      <c r="C231" s="28">
        <v>20</v>
      </c>
      <c r="D231" s="32" t="s">
        <v>408</v>
      </c>
      <c r="E231" s="33" t="s">
        <v>793</v>
      </c>
      <c r="F231" s="32" t="s">
        <v>358</v>
      </c>
      <c r="G231" s="32" t="s">
        <v>409</v>
      </c>
      <c r="H231" s="28" t="s">
        <v>39</v>
      </c>
      <c r="I231" s="32" t="s">
        <v>410</v>
      </c>
      <c r="J231" s="28"/>
      <c r="K231" s="34">
        <v>17910</v>
      </c>
      <c r="L231" s="75"/>
      <c r="M231" s="34">
        <f t="shared" si="20"/>
        <v>0</v>
      </c>
      <c r="N231" s="72"/>
      <c r="O231" s="37">
        <v>0.2</v>
      </c>
      <c r="P231" s="29">
        <f t="shared" si="21"/>
        <v>0</v>
      </c>
    </row>
    <row r="232" spans="2:16" ht="12.75">
      <c r="B232" s="78"/>
      <c r="C232" s="80" t="s">
        <v>411</v>
      </c>
      <c r="D232" s="80"/>
      <c r="E232" s="80"/>
      <c r="F232" s="80"/>
      <c r="G232" s="80"/>
      <c r="H232" s="80"/>
      <c r="I232" s="80"/>
      <c r="J232" s="80"/>
      <c r="K232" s="28"/>
      <c r="L232" s="29">
        <v>44617500</v>
      </c>
      <c r="M232" s="43">
        <f>SUM(M212:M231)</f>
        <v>0</v>
      </c>
      <c r="N232" s="44"/>
      <c r="O232" s="45"/>
      <c r="P232" s="42">
        <f>SUM(P212:P231)</f>
        <v>0</v>
      </c>
    </row>
    <row r="233" spans="2:16" ht="12.75">
      <c r="B233" s="78" t="s">
        <v>412</v>
      </c>
      <c r="C233" s="79" t="s">
        <v>413</v>
      </c>
      <c r="D233" s="79"/>
      <c r="E233" s="79"/>
      <c r="F233" s="79"/>
      <c r="G233" s="79"/>
      <c r="H233" s="79"/>
      <c r="I233" s="79"/>
      <c r="J233" s="79"/>
      <c r="K233" s="28"/>
      <c r="L233" s="29"/>
      <c r="M233" s="28"/>
      <c r="N233" s="30"/>
      <c r="O233" s="31"/>
      <c r="P233" s="31"/>
    </row>
    <row r="234" spans="2:16" ht="36">
      <c r="B234" s="78"/>
      <c r="C234" s="38" t="s">
        <v>32</v>
      </c>
      <c r="D234" s="38" t="s">
        <v>33</v>
      </c>
      <c r="E234" s="38" t="s">
        <v>45</v>
      </c>
      <c r="F234" s="26" t="s">
        <v>34</v>
      </c>
      <c r="G234" s="38" t="s">
        <v>35</v>
      </c>
      <c r="H234" s="38" t="s">
        <v>1</v>
      </c>
      <c r="I234" s="38" t="s">
        <v>36</v>
      </c>
      <c r="J234" s="38" t="s">
        <v>26</v>
      </c>
      <c r="K234" s="38" t="s">
        <v>27</v>
      </c>
      <c r="L234" s="39" t="s">
        <v>41</v>
      </c>
      <c r="M234" s="38" t="s">
        <v>37</v>
      </c>
      <c r="N234" s="40" t="s">
        <v>42</v>
      </c>
      <c r="O234" s="27" t="s">
        <v>50</v>
      </c>
      <c r="P234" s="27" t="s">
        <v>38</v>
      </c>
    </row>
    <row r="235" spans="2:16" ht="24">
      <c r="B235" s="78"/>
      <c r="C235" s="28">
        <v>1</v>
      </c>
      <c r="D235" s="32" t="s">
        <v>414</v>
      </c>
      <c r="E235" s="33" t="s">
        <v>794</v>
      </c>
      <c r="F235" s="32" t="s">
        <v>358</v>
      </c>
      <c r="G235" s="32" t="s">
        <v>415</v>
      </c>
      <c r="H235" s="28" t="s">
        <v>39</v>
      </c>
      <c r="I235" s="32">
        <v>100</v>
      </c>
      <c r="J235" s="28"/>
      <c r="K235" s="34">
        <v>21500</v>
      </c>
      <c r="L235" s="75"/>
      <c r="M235" s="34">
        <f>K235*J235</f>
        <v>0</v>
      </c>
      <c r="N235" s="72">
        <v>1</v>
      </c>
      <c r="O235" s="37">
        <v>0.2</v>
      </c>
      <c r="P235" s="29">
        <f>M235*O235</f>
        <v>0</v>
      </c>
    </row>
    <row r="236" spans="2:16" ht="24">
      <c r="B236" s="78"/>
      <c r="C236" s="28">
        <v>2</v>
      </c>
      <c r="D236" s="32" t="s">
        <v>416</v>
      </c>
      <c r="E236" s="33" t="s">
        <v>795</v>
      </c>
      <c r="F236" s="32" t="s">
        <v>358</v>
      </c>
      <c r="G236" s="32" t="s">
        <v>417</v>
      </c>
      <c r="H236" s="28" t="s">
        <v>39</v>
      </c>
      <c r="I236" s="32">
        <v>100</v>
      </c>
      <c r="J236" s="28"/>
      <c r="K236" s="34">
        <v>10250</v>
      </c>
      <c r="L236" s="75"/>
      <c r="M236" s="34">
        <f aca="true" t="shared" si="22" ref="M236:M243">K236*J236</f>
        <v>0</v>
      </c>
      <c r="N236" s="72"/>
      <c r="O236" s="37">
        <v>0.2</v>
      </c>
      <c r="P236" s="29">
        <f aca="true" t="shared" si="23" ref="P236:P243">M236*O236</f>
        <v>0</v>
      </c>
    </row>
    <row r="237" spans="2:16" ht="24">
      <c r="B237" s="78"/>
      <c r="C237" s="28">
        <v>3</v>
      </c>
      <c r="D237" s="32" t="s">
        <v>418</v>
      </c>
      <c r="E237" s="33" t="s">
        <v>796</v>
      </c>
      <c r="F237" s="32" t="s">
        <v>358</v>
      </c>
      <c r="G237" s="32" t="s">
        <v>419</v>
      </c>
      <c r="H237" s="28" t="s">
        <v>39</v>
      </c>
      <c r="I237" s="32">
        <v>100</v>
      </c>
      <c r="J237" s="28"/>
      <c r="K237" s="34">
        <v>17850</v>
      </c>
      <c r="L237" s="75"/>
      <c r="M237" s="34">
        <f t="shared" si="22"/>
        <v>0</v>
      </c>
      <c r="N237" s="72"/>
      <c r="O237" s="37">
        <v>0.2</v>
      </c>
      <c r="P237" s="29">
        <f t="shared" si="23"/>
        <v>0</v>
      </c>
    </row>
    <row r="238" spans="2:16" ht="24">
      <c r="B238" s="78"/>
      <c r="C238" s="28">
        <v>4</v>
      </c>
      <c r="D238" s="32" t="s">
        <v>420</v>
      </c>
      <c r="E238" s="33" t="s">
        <v>797</v>
      </c>
      <c r="F238" s="32" t="s">
        <v>358</v>
      </c>
      <c r="G238" s="32" t="s">
        <v>421</v>
      </c>
      <c r="H238" s="28" t="s">
        <v>39</v>
      </c>
      <c r="I238" s="32">
        <v>10</v>
      </c>
      <c r="J238" s="28"/>
      <c r="K238" s="34">
        <v>18500</v>
      </c>
      <c r="L238" s="75"/>
      <c r="M238" s="34">
        <f t="shared" si="22"/>
        <v>0</v>
      </c>
      <c r="N238" s="72"/>
      <c r="O238" s="37">
        <v>0.2</v>
      </c>
      <c r="P238" s="29">
        <f t="shared" si="23"/>
        <v>0</v>
      </c>
    </row>
    <row r="239" spans="2:16" ht="24">
      <c r="B239" s="78"/>
      <c r="C239" s="28">
        <v>5</v>
      </c>
      <c r="D239" s="32" t="s">
        <v>422</v>
      </c>
      <c r="E239" s="33" t="s">
        <v>798</v>
      </c>
      <c r="F239" s="32" t="s">
        <v>358</v>
      </c>
      <c r="G239" s="32" t="s">
        <v>423</v>
      </c>
      <c r="H239" s="28" t="s">
        <v>39</v>
      </c>
      <c r="I239" s="32">
        <v>10</v>
      </c>
      <c r="J239" s="28"/>
      <c r="K239" s="34">
        <v>23500</v>
      </c>
      <c r="L239" s="75"/>
      <c r="M239" s="34">
        <f t="shared" si="22"/>
        <v>0</v>
      </c>
      <c r="N239" s="72"/>
      <c r="O239" s="37">
        <v>0.2</v>
      </c>
      <c r="P239" s="29">
        <f t="shared" si="23"/>
        <v>0</v>
      </c>
    </row>
    <row r="240" spans="2:16" ht="24">
      <c r="B240" s="78"/>
      <c r="C240" s="28">
        <v>6</v>
      </c>
      <c r="D240" s="32" t="s">
        <v>424</v>
      </c>
      <c r="E240" s="33" t="s">
        <v>799</v>
      </c>
      <c r="F240" s="32" t="s">
        <v>358</v>
      </c>
      <c r="G240" s="32" t="s">
        <v>425</v>
      </c>
      <c r="H240" s="28" t="s">
        <v>39</v>
      </c>
      <c r="I240" s="32">
        <v>25</v>
      </c>
      <c r="J240" s="28"/>
      <c r="K240" s="34">
        <v>36500</v>
      </c>
      <c r="L240" s="75"/>
      <c r="M240" s="34">
        <f t="shared" si="22"/>
        <v>0</v>
      </c>
      <c r="N240" s="72"/>
      <c r="O240" s="37">
        <v>0.2</v>
      </c>
      <c r="P240" s="29">
        <f t="shared" si="23"/>
        <v>0</v>
      </c>
    </row>
    <row r="241" spans="2:16" ht="24">
      <c r="B241" s="78"/>
      <c r="C241" s="28">
        <v>7</v>
      </c>
      <c r="D241" s="32" t="s">
        <v>426</v>
      </c>
      <c r="E241" s="33" t="s">
        <v>800</v>
      </c>
      <c r="F241" s="32" t="s">
        <v>358</v>
      </c>
      <c r="G241" s="32" t="s">
        <v>427</v>
      </c>
      <c r="H241" s="28" t="s">
        <v>39</v>
      </c>
      <c r="I241" s="32">
        <v>25</v>
      </c>
      <c r="J241" s="28"/>
      <c r="K241" s="34">
        <v>36500</v>
      </c>
      <c r="L241" s="75"/>
      <c r="M241" s="34">
        <f t="shared" si="22"/>
        <v>0</v>
      </c>
      <c r="N241" s="72"/>
      <c r="O241" s="37">
        <v>0.2</v>
      </c>
      <c r="P241" s="29">
        <f t="shared" si="23"/>
        <v>0</v>
      </c>
    </row>
    <row r="242" spans="2:16" ht="24">
      <c r="B242" s="78"/>
      <c r="C242" s="28">
        <v>8</v>
      </c>
      <c r="D242" s="32" t="s">
        <v>428</v>
      </c>
      <c r="E242" s="33" t="s">
        <v>801</v>
      </c>
      <c r="F242" s="32" t="s">
        <v>358</v>
      </c>
      <c r="G242" s="32" t="s">
        <v>429</v>
      </c>
      <c r="H242" s="28" t="s">
        <v>39</v>
      </c>
      <c r="I242" s="32">
        <v>25</v>
      </c>
      <c r="J242" s="28"/>
      <c r="K242" s="34">
        <v>41000</v>
      </c>
      <c r="L242" s="75"/>
      <c r="M242" s="34">
        <f t="shared" si="22"/>
        <v>0</v>
      </c>
      <c r="N242" s="72"/>
      <c r="O242" s="37">
        <v>0.2</v>
      </c>
      <c r="P242" s="29">
        <f t="shared" si="23"/>
        <v>0</v>
      </c>
    </row>
    <row r="243" spans="2:16" ht="24">
      <c r="B243" s="78"/>
      <c r="C243" s="28">
        <v>9</v>
      </c>
      <c r="D243" s="32" t="s">
        <v>430</v>
      </c>
      <c r="E243" s="33" t="s">
        <v>802</v>
      </c>
      <c r="F243" s="32" t="s">
        <v>358</v>
      </c>
      <c r="G243" s="32" t="s">
        <v>431</v>
      </c>
      <c r="H243" s="28" t="s">
        <v>39</v>
      </c>
      <c r="I243" s="32">
        <v>25</v>
      </c>
      <c r="J243" s="28"/>
      <c r="K243" s="34">
        <v>41000</v>
      </c>
      <c r="L243" s="75"/>
      <c r="M243" s="34">
        <f t="shared" si="22"/>
        <v>0</v>
      </c>
      <c r="N243" s="72"/>
      <c r="O243" s="37">
        <v>0.2</v>
      </c>
      <c r="P243" s="29">
        <f t="shared" si="23"/>
        <v>0</v>
      </c>
    </row>
    <row r="244" spans="2:16" ht="12.75">
      <c r="B244" s="78"/>
      <c r="C244" s="80" t="s">
        <v>432</v>
      </c>
      <c r="D244" s="80"/>
      <c r="E244" s="80"/>
      <c r="F244" s="80"/>
      <c r="G244" s="80"/>
      <c r="H244" s="80"/>
      <c r="I244" s="80"/>
      <c r="J244" s="80"/>
      <c r="K244" s="28"/>
      <c r="L244" s="29">
        <v>6634400</v>
      </c>
      <c r="M244" s="34">
        <f>SUM(M235:M243)</f>
        <v>0</v>
      </c>
      <c r="N244" s="30"/>
      <c r="O244" s="31"/>
      <c r="P244" s="29">
        <f>SUM(P235:P243)</f>
        <v>0</v>
      </c>
    </row>
    <row r="245" spans="2:16" ht="12.75">
      <c r="B245" s="78" t="s">
        <v>433</v>
      </c>
      <c r="C245" s="79" t="s">
        <v>434</v>
      </c>
      <c r="D245" s="79"/>
      <c r="E245" s="79"/>
      <c r="F245" s="79"/>
      <c r="G245" s="79"/>
      <c r="H245" s="79"/>
      <c r="I245" s="79"/>
      <c r="J245" s="79"/>
      <c r="K245" s="28"/>
      <c r="L245" s="29"/>
      <c r="M245" s="28"/>
      <c r="N245" s="30"/>
      <c r="O245" s="31"/>
      <c r="P245" s="31"/>
    </row>
    <row r="246" spans="2:16" ht="36">
      <c r="B246" s="78"/>
      <c r="C246" s="38" t="s">
        <v>32</v>
      </c>
      <c r="D246" s="38" t="s">
        <v>33</v>
      </c>
      <c r="E246" s="38" t="s">
        <v>45</v>
      </c>
      <c r="F246" s="26" t="s">
        <v>34</v>
      </c>
      <c r="G246" s="38" t="s">
        <v>35</v>
      </c>
      <c r="H246" s="38" t="s">
        <v>1</v>
      </c>
      <c r="I246" s="38" t="s">
        <v>36</v>
      </c>
      <c r="J246" s="38" t="s">
        <v>26</v>
      </c>
      <c r="K246" s="38" t="s">
        <v>27</v>
      </c>
      <c r="L246" s="39" t="s">
        <v>41</v>
      </c>
      <c r="M246" s="38" t="s">
        <v>37</v>
      </c>
      <c r="N246" s="40" t="s">
        <v>42</v>
      </c>
      <c r="O246" s="27" t="s">
        <v>50</v>
      </c>
      <c r="P246" s="27" t="s">
        <v>38</v>
      </c>
    </row>
    <row r="247" spans="2:16" ht="24">
      <c r="B247" s="78"/>
      <c r="C247" s="28">
        <v>1</v>
      </c>
      <c r="D247" s="32" t="s">
        <v>435</v>
      </c>
      <c r="E247" s="33" t="s">
        <v>803</v>
      </c>
      <c r="F247" s="32" t="s">
        <v>436</v>
      </c>
      <c r="G247" s="32" t="s">
        <v>437</v>
      </c>
      <c r="H247" s="28" t="s">
        <v>39</v>
      </c>
      <c r="I247" s="32" t="s">
        <v>438</v>
      </c>
      <c r="J247" s="28"/>
      <c r="K247" s="34">
        <v>20000</v>
      </c>
      <c r="L247" s="75"/>
      <c r="M247" s="34">
        <f>J247*K247</f>
        <v>0</v>
      </c>
      <c r="N247" s="72">
        <v>1</v>
      </c>
      <c r="O247" s="37">
        <v>0.2</v>
      </c>
      <c r="P247" s="29">
        <f>M247*O247</f>
        <v>0</v>
      </c>
    </row>
    <row r="248" spans="2:16" ht="12.75">
      <c r="B248" s="78"/>
      <c r="C248" s="28">
        <v>2</v>
      </c>
      <c r="D248" s="32" t="s">
        <v>439</v>
      </c>
      <c r="E248" s="33" t="s">
        <v>804</v>
      </c>
      <c r="F248" s="32" t="s">
        <v>436</v>
      </c>
      <c r="G248" s="32" t="s">
        <v>440</v>
      </c>
      <c r="H248" s="28" t="s">
        <v>39</v>
      </c>
      <c r="I248" s="32" t="s">
        <v>441</v>
      </c>
      <c r="J248" s="28"/>
      <c r="K248" s="34">
        <v>3650</v>
      </c>
      <c r="L248" s="75"/>
      <c r="M248" s="34">
        <f aca="true" t="shared" si="24" ref="M248:M255">J248*K248</f>
        <v>0</v>
      </c>
      <c r="N248" s="72"/>
      <c r="O248" s="37">
        <v>0.2</v>
      </c>
      <c r="P248" s="29">
        <f aca="true" t="shared" si="25" ref="P248:P255">M248*O248</f>
        <v>0</v>
      </c>
    </row>
    <row r="249" spans="2:16" ht="12.75">
      <c r="B249" s="78"/>
      <c r="C249" s="28">
        <v>3</v>
      </c>
      <c r="D249" s="32" t="s">
        <v>442</v>
      </c>
      <c r="E249" s="33" t="s">
        <v>805</v>
      </c>
      <c r="F249" s="32" t="s">
        <v>436</v>
      </c>
      <c r="G249" s="32" t="s">
        <v>443</v>
      </c>
      <c r="H249" s="28" t="s">
        <v>39</v>
      </c>
      <c r="I249" s="32" t="s">
        <v>441</v>
      </c>
      <c r="J249" s="28"/>
      <c r="K249" s="34">
        <v>3650</v>
      </c>
      <c r="L249" s="75"/>
      <c r="M249" s="34">
        <f t="shared" si="24"/>
        <v>0</v>
      </c>
      <c r="N249" s="72"/>
      <c r="O249" s="37">
        <v>0.2</v>
      </c>
      <c r="P249" s="29">
        <f t="shared" si="25"/>
        <v>0</v>
      </c>
    </row>
    <row r="250" spans="2:16" ht="12.75">
      <c r="B250" s="78"/>
      <c r="C250" s="28">
        <v>4</v>
      </c>
      <c r="D250" s="32" t="s">
        <v>444</v>
      </c>
      <c r="E250" s="33" t="s">
        <v>806</v>
      </c>
      <c r="F250" s="32" t="s">
        <v>436</v>
      </c>
      <c r="G250" s="32" t="s">
        <v>445</v>
      </c>
      <c r="H250" s="28" t="s">
        <v>39</v>
      </c>
      <c r="I250" s="32" t="s">
        <v>441</v>
      </c>
      <c r="J250" s="28"/>
      <c r="K250" s="34">
        <v>3650</v>
      </c>
      <c r="L250" s="75"/>
      <c r="M250" s="34">
        <f t="shared" si="24"/>
        <v>0</v>
      </c>
      <c r="N250" s="72"/>
      <c r="O250" s="37">
        <v>0.2</v>
      </c>
      <c r="P250" s="29">
        <f t="shared" si="25"/>
        <v>0</v>
      </c>
    </row>
    <row r="251" spans="2:16" ht="24">
      <c r="B251" s="78"/>
      <c r="C251" s="28">
        <v>5</v>
      </c>
      <c r="D251" s="32" t="s">
        <v>446</v>
      </c>
      <c r="E251" s="33" t="s">
        <v>807</v>
      </c>
      <c r="F251" s="32" t="s">
        <v>436</v>
      </c>
      <c r="G251" s="32" t="s">
        <v>447</v>
      </c>
      <c r="H251" s="28" t="s">
        <v>39</v>
      </c>
      <c r="I251" s="32" t="s">
        <v>448</v>
      </c>
      <c r="J251" s="28"/>
      <c r="K251" s="34">
        <v>15500</v>
      </c>
      <c r="L251" s="75"/>
      <c r="M251" s="34">
        <f t="shared" si="24"/>
        <v>0</v>
      </c>
      <c r="N251" s="72"/>
      <c r="O251" s="37">
        <v>0.2</v>
      </c>
      <c r="P251" s="29">
        <f t="shared" si="25"/>
        <v>0</v>
      </c>
    </row>
    <row r="252" spans="2:16" ht="69.75">
      <c r="B252" s="78"/>
      <c r="C252" s="28">
        <v>6</v>
      </c>
      <c r="D252" s="32" t="s">
        <v>449</v>
      </c>
      <c r="E252" s="33" t="s">
        <v>808</v>
      </c>
      <c r="F252" s="32" t="s">
        <v>436</v>
      </c>
      <c r="G252" s="32" t="s">
        <v>450</v>
      </c>
      <c r="H252" s="28" t="s">
        <v>39</v>
      </c>
      <c r="I252" s="32" t="s">
        <v>451</v>
      </c>
      <c r="J252" s="28"/>
      <c r="K252" s="34">
        <v>48700</v>
      </c>
      <c r="L252" s="75"/>
      <c r="M252" s="34">
        <f t="shared" si="24"/>
        <v>0</v>
      </c>
      <c r="N252" s="72"/>
      <c r="O252" s="37">
        <v>0.2</v>
      </c>
      <c r="P252" s="29">
        <f t="shared" si="25"/>
        <v>0</v>
      </c>
    </row>
    <row r="253" spans="2:16" ht="69.75">
      <c r="B253" s="78"/>
      <c r="C253" s="28">
        <v>7</v>
      </c>
      <c r="D253" s="32" t="s">
        <v>452</v>
      </c>
      <c r="E253" s="33" t="s">
        <v>809</v>
      </c>
      <c r="F253" s="32" t="s">
        <v>436</v>
      </c>
      <c r="G253" s="32" t="s">
        <v>453</v>
      </c>
      <c r="H253" s="28" t="s">
        <v>39</v>
      </c>
      <c r="I253" s="32" t="s">
        <v>451</v>
      </c>
      <c r="J253" s="28"/>
      <c r="K253" s="34">
        <v>31500</v>
      </c>
      <c r="L253" s="75"/>
      <c r="M253" s="34">
        <f t="shared" si="24"/>
        <v>0</v>
      </c>
      <c r="N253" s="72"/>
      <c r="O253" s="37">
        <v>0.2</v>
      </c>
      <c r="P253" s="29">
        <f t="shared" si="25"/>
        <v>0</v>
      </c>
    </row>
    <row r="254" spans="2:16" ht="69.75">
      <c r="B254" s="78"/>
      <c r="C254" s="28">
        <v>8</v>
      </c>
      <c r="D254" s="32" t="s">
        <v>454</v>
      </c>
      <c r="E254" s="33" t="s">
        <v>810</v>
      </c>
      <c r="F254" s="32" t="s">
        <v>436</v>
      </c>
      <c r="G254" s="32" t="s">
        <v>455</v>
      </c>
      <c r="H254" s="28" t="s">
        <v>39</v>
      </c>
      <c r="I254" s="32" t="s">
        <v>451</v>
      </c>
      <c r="J254" s="28"/>
      <c r="K254" s="34">
        <v>31500</v>
      </c>
      <c r="L254" s="75"/>
      <c r="M254" s="34">
        <f t="shared" si="24"/>
        <v>0</v>
      </c>
      <c r="N254" s="72"/>
      <c r="O254" s="37">
        <v>0.2</v>
      </c>
      <c r="P254" s="29">
        <f t="shared" si="25"/>
        <v>0</v>
      </c>
    </row>
    <row r="255" spans="2:16" ht="24">
      <c r="B255" s="78"/>
      <c r="C255" s="28">
        <v>9</v>
      </c>
      <c r="D255" s="32" t="s">
        <v>456</v>
      </c>
      <c r="E255" s="33" t="s">
        <v>811</v>
      </c>
      <c r="F255" s="32" t="s">
        <v>436</v>
      </c>
      <c r="G255" s="32" t="s">
        <v>457</v>
      </c>
      <c r="H255" s="28" t="s">
        <v>39</v>
      </c>
      <c r="I255" s="32" t="s">
        <v>451</v>
      </c>
      <c r="J255" s="28"/>
      <c r="K255" s="34">
        <v>26900</v>
      </c>
      <c r="L255" s="75"/>
      <c r="M255" s="34">
        <f t="shared" si="24"/>
        <v>0</v>
      </c>
      <c r="N255" s="72"/>
      <c r="O255" s="37">
        <v>0.2</v>
      </c>
      <c r="P255" s="29">
        <f t="shared" si="25"/>
        <v>0</v>
      </c>
    </row>
    <row r="256" spans="2:16" ht="12.75">
      <c r="B256" s="78"/>
      <c r="C256" s="80" t="s">
        <v>458</v>
      </c>
      <c r="D256" s="80"/>
      <c r="E256" s="80"/>
      <c r="F256" s="80"/>
      <c r="G256" s="80"/>
      <c r="H256" s="80"/>
      <c r="I256" s="80"/>
      <c r="J256" s="80"/>
      <c r="K256" s="28"/>
      <c r="L256" s="29">
        <v>2266800</v>
      </c>
      <c r="M256" s="43">
        <f>SUM(M247:M255)</f>
        <v>0</v>
      </c>
      <c r="N256" s="30"/>
      <c r="O256" s="31"/>
      <c r="P256" s="29">
        <f>SUM(P247:P255)</f>
        <v>0</v>
      </c>
    </row>
    <row r="257" spans="2:16" ht="12.75">
      <c r="B257" s="78" t="s">
        <v>459</v>
      </c>
      <c r="C257" s="79" t="s">
        <v>460</v>
      </c>
      <c r="D257" s="79"/>
      <c r="E257" s="79"/>
      <c r="F257" s="79"/>
      <c r="G257" s="79"/>
      <c r="H257" s="79"/>
      <c r="I257" s="79"/>
      <c r="J257" s="79"/>
      <c r="K257" s="28"/>
      <c r="L257" s="29"/>
      <c r="M257" s="28"/>
      <c r="N257" s="30"/>
      <c r="O257" s="31"/>
      <c r="P257" s="31"/>
    </row>
    <row r="258" spans="2:16" ht="36">
      <c r="B258" s="78"/>
      <c r="C258" s="38" t="s">
        <v>32</v>
      </c>
      <c r="D258" s="38" t="s">
        <v>33</v>
      </c>
      <c r="E258" s="38" t="s">
        <v>45</v>
      </c>
      <c r="F258" s="26" t="s">
        <v>34</v>
      </c>
      <c r="G258" s="38" t="s">
        <v>35</v>
      </c>
      <c r="H258" s="38" t="s">
        <v>1</v>
      </c>
      <c r="I258" s="38" t="s">
        <v>36</v>
      </c>
      <c r="J258" s="38" t="s">
        <v>26</v>
      </c>
      <c r="K258" s="38" t="s">
        <v>27</v>
      </c>
      <c r="L258" s="39" t="s">
        <v>41</v>
      </c>
      <c r="M258" s="38" t="s">
        <v>37</v>
      </c>
      <c r="N258" s="40" t="s">
        <v>42</v>
      </c>
      <c r="O258" s="27" t="s">
        <v>50</v>
      </c>
      <c r="P258" s="27" t="s">
        <v>38</v>
      </c>
    </row>
    <row r="259" spans="2:16" ht="12.75">
      <c r="B259" s="78"/>
      <c r="C259" s="28">
        <v>1</v>
      </c>
      <c r="D259" s="32" t="s">
        <v>461</v>
      </c>
      <c r="E259" s="33" t="s">
        <v>812</v>
      </c>
      <c r="F259" s="32" t="s">
        <v>462</v>
      </c>
      <c r="G259" s="32" t="s">
        <v>463</v>
      </c>
      <c r="H259" s="28" t="s">
        <v>39</v>
      </c>
      <c r="I259" s="32" t="s">
        <v>464</v>
      </c>
      <c r="J259" s="28"/>
      <c r="K259" s="34">
        <v>3825</v>
      </c>
      <c r="L259" s="75"/>
      <c r="M259" s="34">
        <f>J259*K259</f>
        <v>0</v>
      </c>
      <c r="N259" s="72">
        <v>1</v>
      </c>
      <c r="O259" s="37">
        <v>0.2</v>
      </c>
      <c r="P259" s="29">
        <f>M259*O259</f>
        <v>0</v>
      </c>
    </row>
    <row r="260" spans="2:16" ht="12.75">
      <c r="B260" s="78"/>
      <c r="C260" s="28">
        <v>2</v>
      </c>
      <c r="D260" s="32" t="s">
        <v>465</v>
      </c>
      <c r="E260" s="33" t="s">
        <v>813</v>
      </c>
      <c r="F260" s="32" t="s">
        <v>462</v>
      </c>
      <c r="G260" s="32" t="s">
        <v>466</v>
      </c>
      <c r="H260" s="28" t="s">
        <v>39</v>
      </c>
      <c r="I260" s="32" t="s">
        <v>467</v>
      </c>
      <c r="J260" s="28"/>
      <c r="K260" s="34">
        <v>6150</v>
      </c>
      <c r="L260" s="75"/>
      <c r="M260" s="34">
        <f aca="true" t="shared" si="26" ref="M260:M280">J260*K260</f>
        <v>0</v>
      </c>
      <c r="N260" s="72"/>
      <c r="O260" s="37">
        <v>0.2</v>
      </c>
      <c r="P260" s="29">
        <f aca="true" t="shared" si="27" ref="P260:P280">M260*O260</f>
        <v>0</v>
      </c>
    </row>
    <row r="261" spans="2:16" ht="24">
      <c r="B261" s="78"/>
      <c r="C261" s="28">
        <v>3</v>
      </c>
      <c r="D261" s="32" t="s">
        <v>468</v>
      </c>
      <c r="E261" s="33" t="s">
        <v>814</v>
      </c>
      <c r="F261" s="32" t="s">
        <v>462</v>
      </c>
      <c r="G261" s="32" t="s">
        <v>469</v>
      </c>
      <c r="H261" s="28" t="s">
        <v>39</v>
      </c>
      <c r="I261" s="32" t="s">
        <v>470</v>
      </c>
      <c r="J261" s="28"/>
      <c r="K261" s="34">
        <v>11090</v>
      </c>
      <c r="L261" s="75"/>
      <c r="M261" s="34">
        <f t="shared" si="26"/>
        <v>0</v>
      </c>
      <c r="N261" s="72"/>
      <c r="O261" s="37">
        <v>0.2</v>
      </c>
      <c r="P261" s="29">
        <f t="shared" si="27"/>
        <v>0</v>
      </c>
    </row>
    <row r="262" spans="2:16" ht="12.75">
      <c r="B262" s="78"/>
      <c r="C262" s="28">
        <v>4</v>
      </c>
      <c r="D262" s="32" t="s">
        <v>471</v>
      </c>
      <c r="E262" s="33" t="s">
        <v>815</v>
      </c>
      <c r="F262" s="32" t="s">
        <v>462</v>
      </c>
      <c r="G262" s="32" t="s">
        <v>472</v>
      </c>
      <c r="H262" s="28" t="s">
        <v>39</v>
      </c>
      <c r="I262" s="32" t="s">
        <v>467</v>
      </c>
      <c r="J262" s="28"/>
      <c r="K262" s="34">
        <v>3136</v>
      </c>
      <c r="L262" s="75"/>
      <c r="M262" s="34">
        <f t="shared" si="26"/>
        <v>0</v>
      </c>
      <c r="N262" s="72"/>
      <c r="O262" s="37">
        <v>0.2</v>
      </c>
      <c r="P262" s="29">
        <f t="shared" si="27"/>
        <v>0</v>
      </c>
    </row>
    <row r="263" spans="2:16" ht="12.75">
      <c r="B263" s="78"/>
      <c r="C263" s="28">
        <v>5</v>
      </c>
      <c r="D263" s="32" t="s">
        <v>473</v>
      </c>
      <c r="E263" s="33" t="s">
        <v>816</v>
      </c>
      <c r="F263" s="32" t="s">
        <v>462</v>
      </c>
      <c r="G263" s="32" t="s">
        <v>474</v>
      </c>
      <c r="H263" s="28" t="s">
        <v>39</v>
      </c>
      <c r="I263" s="32" t="s">
        <v>467</v>
      </c>
      <c r="J263" s="28"/>
      <c r="K263" s="34">
        <v>3136</v>
      </c>
      <c r="L263" s="75"/>
      <c r="M263" s="34">
        <f t="shared" si="26"/>
        <v>0</v>
      </c>
      <c r="N263" s="72"/>
      <c r="O263" s="37">
        <v>0.2</v>
      </c>
      <c r="P263" s="29">
        <f t="shared" si="27"/>
        <v>0</v>
      </c>
    </row>
    <row r="264" spans="2:16" ht="12.75">
      <c r="B264" s="78"/>
      <c r="C264" s="28">
        <v>6</v>
      </c>
      <c r="D264" s="32" t="s">
        <v>475</v>
      </c>
      <c r="E264" s="33" t="s">
        <v>817</v>
      </c>
      <c r="F264" s="32" t="s">
        <v>462</v>
      </c>
      <c r="G264" s="32" t="s">
        <v>476</v>
      </c>
      <c r="H264" s="28" t="s">
        <v>39</v>
      </c>
      <c r="I264" s="32" t="s">
        <v>477</v>
      </c>
      <c r="J264" s="28"/>
      <c r="K264" s="34">
        <v>4200</v>
      </c>
      <c r="L264" s="75"/>
      <c r="M264" s="34">
        <f t="shared" si="26"/>
        <v>0</v>
      </c>
      <c r="N264" s="72"/>
      <c r="O264" s="37">
        <v>0.2</v>
      </c>
      <c r="P264" s="29">
        <f t="shared" si="27"/>
        <v>0</v>
      </c>
    </row>
    <row r="265" spans="2:16" ht="24">
      <c r="B265" s="78"/>
      <c r="C265" s="28">
        <v>7</v>
      </c>
      <c r="D265" s="32" t="s">
        <v>478</v>
      </c>
      <c r="E265" s="33" t="s">
        <v>818</v>
      </c>
      <c r="F265" s="32" t="s">
        <v>462</v>
      </c>
      <c r="G265" s="32" t="s">
        <v>479</v>
      </c>
      <c r="H265" s="28" t="s">
        <v>39</v>
      </c>
      <c r="I265" s="32" t="s">
        <v>477</v>
      </c>
      <c r="J265" s="28"/>
      <c r="K265" s="34">
        <v>1953</v>
      </c>
      <c r="L265" s="75"/>
      <c r="M265" s="34">
        <f t="shared" si="26"/>
        <v>0</v>
      </c>
      <c r="N265" s="72"/>
      <c r="O265" s="37">
        <v>0.2</v>
      </c>
      <c r="P265" s="29">
        <f t="shared" si="27"/>
        <v>0</v>
      </c>
    </row>
    <row r="266" spans="2:16" ht="24">
      <c r="B266" s="78"/>
      <c r="C266" s="28">
        <v>8</v>
      </c>
      <c r="D266" s="32" t="s">
        <v>480</v>
      </c>
      <c r="E266" s="33" t="s">
        <v>819</v>
      </c>
      <c r="F266" s="32" t="s">
        <v>462</v>
      </c>
      <c r="G266" s="32" t="s">
        <v>481</v>
      </c>
      <c r="H266" s="28" t="s">
        <v>39</v>
      </c>
      <c r="I266" s="32" t="s">
        <v>482</v>
      </c>
      <c r="J266" s="28"/>
      <c r="K266" s="34">
        <v>7309</v>
      </c>
      <c r="L266" s="75"/>
      <c r="M266" s="34">
        <f t="shared" si="26"/>
        <v>0</v>
      </c>
      <c r="N266" s="72"/>
      <c r="O266" s="37">
        <v>0.2</v>
      </c>
      <c r="P266" s="29">
        <f t="shared" si="27"/>
        <v>0</v>
      </c>
    </row>
    <row r="267" spans="2:16" ht="12.75">
      <c r="B267" s="78"/>
      <c r="C267" s="28">
        <v>9</v>
      </c>
      <c r="D267" s="32" t="s">
        <v>483</v>
      </c>
      <c r="E267" s="33" t="s">
        <v>820</v>
      </c>
      <c r="F267" s="32" t="s">
        <v>462</v>
      </c>
      <c r="G267" s="32" t="s">
        <v>484</v>
      </c>
      <c r="H267" s="28" t="s">
        <v>39</v>
      </c>
      <c r="I267" s="32" t="s">
        <v>485</v>
      </c>
      <c r="J267" s="28"/>
      <c r="K267" s="34">
        <v>14414</v>
      </c>
      <c r="L267" s="75"/>
      <c r="M267" s="34">
        <f t="shared" si="26"/>
        <v>0</v>
      </c>
      <c r="N267" s="72"/>
      <c r="O267" s="37">
        <v>0.2</v>
      </c>
      <c r="P267" s="29">
        <f t="shared" si="27"/>
        <v>0</v>
      </c>
    </row>
    <row r="268" spans="2:16" ht="12.75">
      <c r="B268" s="78"/>
      <c r="C268" s="28">
        <v>10</v>
      </c>
      <c r="D268" s="32" t="s">
        <v>486</v>
      </c>
      <c r="E268" s="33" t="s">
        <v>821</v>
      </c>
      <c r="F268" s="32" t="s">
        <v>462</v>
      </c>
      <c r="G268" s="32" t="s">
        <v>487</v>
      </c>
      <c r="H268" s="28" t="s">
        <v>39</v>
      </c>
      <c r="I268" s="32" t="s">
        <v>467</v>
      </c>
      <c r="J268" s="28"/>
      <c r="K268" s="34">
        <v>7776</v>
      </c>
      <c r="L268" s="75"/>
      <c r="M268" s="34">
        <f t="shared" si="26"/>
        <v>0</v>
      </c>
      <c r="N268" s="72"/>
      <c r="O268" s="37">
        <v>0.2</v>
      </c>
      <c r="P268" s="29">
        <f t="shared" si="27"/>
        <v>0</v>
      </c>
    </row>
    <row r="269" spans="2:16" ht="24">
      <c r="B269" s="78"/>
      <c r="C269" s="28">
        <v>11</v>
      </c>
      <c r="D269" s="32" t="s">
        <v>488</v>
      </c>
      <c r="E269" s="33" t="s">
        <v>822</v>
      </c>
      <c r="F269" s="32" t="s">
        <v>462</v>
      </c>
      <c r="G269" s="32" t="s">
        <v>489</v>
      </c>
      <c r="H269" s="28" t="s">
        <v>39</v>
      </c>
      <c r="I269" s="32" t="s">
        <v>467</v>
      </c>
      <c r="J269" s="28"/>
      <c r="K269" s="34">
        <v>6652</v>
      </c>
      <c r="L269" s="75"/>
      <c r="M269" s="34">
        <f t="shared" si="26"/>
        <v>0</v>
      </c>
      <c r="N269" s="72"/>
      <c r="O269" s="37">
        <v>0.2</v>
      </c>
      <c r="P269" s="29">
        <f t="shared" si="27"/>
        <v>0</v>
      </c>
    </row>
    <row r="270" spans="2:16" ht="24">
      <c r="B270" s="78"/>
      <c r="C270" s="28">
        <v>12</v>
      </c>
      <c r="D270" s="32" t="s">
        <v>490</v>
      </c>
      <c r="E270" s="33" t="s">
        <v>823</v>
      </c>
      <c r="F270" s="32" t="s">
        <v>462</v>
      </c>
      <c r="G270" s="32" t="s">
        <v>491</v>
      </c>
      <c r="H270" s="28" t="s">
        <v>39</v>
      </c>
      <c r="I270" s="32" t="s">
        <v>492</v>
      </c>
      <c r="J270" s="28"/>
      <c r="K270" s="34">
        <v>9137</v>
      </c>
      <c r="L270" s="75"/>
      <c r="M270" s="34">
        <f t="shared" si="26"/>
        <v>0</v>
      </c>
      <c r="N270" s="72"/>
      <c r="O270" s="37">
        <v>0.2</v>
      </c>
      <c r="P270" s="29">
        <f t="shared" si="27"/>
        <v>0</v>
      </c>
    </row>
    <row r="271" spans="2:16" ht="12.75">
      <c r="B271" s="78"/>
      <c r="C271" s="28">
        <v>13</v>
      </c>
      <c r="D271" s="32" t="s">
        <v>493</v>
      </c>
      <c r="E271" s="33" t="s">
        <v>824</v>
      </c>
      <c r="F271" s="32" t="s">
        <v>462</v>
      </c>
      <c r="G271" s="32" t="s">
        <v>494</v>
      </c>
      <c r="H271" s="28" t="s">
        <v>39</v>
      </c>
      <c r="I271" s="32" t="s">
        <v>495</v>
      </c>
      <c r="J271" s="28"/>
      <c r="K271" s="34">
        <v>9948</v>
      </c>
      <c r="L271" s="75"/>
      <c r="M271" s="34">
        <f t="shared" si="26"/>
        <v>0</v>
      </c>
      <c r="N271" s="72"/>
      <c r="O271" s="37">
        <v>0.2</v>
      </c>
      <c r="P271" s="29">
        <f t="shared" si="27"/>
        <v>0</v>
      </c>
    </row>
    <row r="272" spans="2:16" ht="24">
      <c r="B272" s="78"/>
      <c r="C272" s="28">
        <v>14</v>
      </c>
      <c r="D272" s="32" t="s">
        <v>496</v>
      </c>
      <c r="E272" s="33" t="s">
        <v>825</v>
      </c>
      <c r="F272" s="32" t="s">
        <v>462</v>
      </c>
      <c r="G272" s="32" t="s">
        <v>497</v>
      </c>
      <c r="H272" s="28" t="s">
        <v>39</v>
      </c>
      <c r="I272" s="32" t="s">
        <v>117</v>
      </c>
      <c r="J272" s="28"/>
      <c r="K272" s="34">
        <v>11650</v>
      </c>
      <c r="L272" s="75"/>
      <c r="M272" s="34">
        <f t="shared" si="26"/>
        <v>0</v>
      </c>
      <c r="N272" s="72"/>
      <c r="O272" s="37">
        <v>0.2</v>
      </c>
      <c r="P272" s="29">
        <f t="shared" si="27"/>
        <v>0</v>
      </c>
    </row>
    <row r="273" spans="2:16" ht="12.75">
      <c r="B273" s="78"/>
      <c r="C273" s="28">
        <v>15</v>
      </c>
      <c r="D273" s="32" t="s">
        <v>498</v>
      </c>
      <c r="E273" s="33" t="s">
        <v>826</v>
      </c>
      <c r="F273" s="32" t="s">
        <v>462</v>
      </c>
      <c r="G273" s="32" t="s">
        <v>499</v>
      </c>
      <c r="H273" s="28" t="s">
        <v>39</v>
      </c>
      <c r="I273" s="32" t="s">
        <v>500</v>
      </c>
      <c r="J273" s="28"/>
      <c r="K273" s="34">
        <v>2020</v>
      </c>
      <c r="L273" s="75"/>
      <c r="M273" s="34">
        <f t="shared" si="26"/>
        <v>0</v>
      </c>
      <c r="N273" s="72"/>
      <c r="O273" s="37">
        <v>0.2</v>
      </c>
      <c r="P273" s="29">
        <f t="shared" si="27"/>
        <v>0</v>
      </c>
    </row>
    <row r="274" spans="2:16" ht="24">
      <c r="B274" s="78"/>
      <c r="C274" s="28">
        <v>16</v>
      </c>
      <c r="D274" s="32" t="s">
        <v>501</v>
      </c>
      <c r="E274" s="33" t="s">
        <v>827</v>
      </c>
      <c r="F274" s="32" t="s">
        <v>462</v>
      </c>
      <c r="G274" s="32" t="s">
        <v>502</v>
      </c>
      <c r="H274" s="28" t="s">
        <v>39</v>
      </c>
      <c r="I274" s="32" t="s">
        <v>503</v>
      </c>
      <c r="J274" s="28"/>
      <c r="K274" s="34">
        <v>17050</v>
      </c>
      <c r="L274" s="75"/>
      <c r="M274" s="34">
        <f t="shared" si="26"/>
        <v>0</v>
      </c>
      <c r="N274" s="72"/>
      <c r="O274" s="37">
        <v>0.2</v>
      </c>
      <c r="P274" s="29">
        <f t="shared" si="27"/>
        <v>0</v>
      </c>
    </row>
    <row r="275" spans="2:16" ht="12.75">
      <c r="B275" s="78"/>
      <c r="C275" s="28">
        <v>17</v>
      </c>
      <c r="D275" s="32" t="s">
        <v>504</v>
      </c>
      <c r="E275" s="33" t="s">
        <v>828</v>
      </c>
      <c r="F275" s="32" t="s">
        <v>462</v>
      </c>
      <c r="G275" s="32" t="s">
        <v>505</v>
      </c>
      <c r="H275" s="28" t="s">
        <v>39</v>
      </c>
      <c r="I275" s="32" t="s">
        <v>482</v>
      </c>
      <c r="J275" s="28"/>
      <c r="K275" s="34">
        <v>4230</v>
      </c>
      <c r="L275" s="75"/>
      <c r="M275" s="34">
        <f t="shared" si="26"/>
        <v>0</v>
      </c>
      <c r="N275" s="72"/>
      <c r="O275" s="37">
        <v>0.2</v>
      </c>
      <c r="P275" s="29">
        <f t="shared" si="27"/>
        <v>0</v>
      </c>
    </row>
    <row r="276" spans="2:16" ht="24">
      <c r="B276" s="78"/>
      <c r="C276" s="28">
        <v>18</v>
      </c>
      <c r="D276" s="32" t="s">
        <v>506</v>
      </c>
      <c r="E276" s="33" t="s">
        <v>829</v>
      </c>
      <c r="F276" s="32" t="s">
        <v>462</v>
      </c>
      <c r="G276" s="32" t="s">
        <v>507</v>
      </c>
      <c r="H276" s="28" t="s">
        <v>39</v>
      </c>
      <c r="I276" s="32" t="s">
        <v>508</v>
      </c>
      <c r="J276" s="28"/>
      <c r="K276" s="34">
        <v>5400</v>
      </c>
      <c r="L276" s="75"/>
      <c r="M276" s="34">
        <f t="shared" si="26"/>
        <v>0</v>
      </c>
      <c r="N276" s="72"/>
      <c r="O276" s="37">
        <v>0.2</v>
      </c>
      <c r="P276" s="29">
        <f t="shared" si="27"/>
        <v>0</v>
      </c>
    </row>
    <row r="277" spans="2:16" ht="24">
      <c r="B277" s="78"/>
      <c r="C277" s="28">
        <v>19</v>
      </c>
      <c r="D277" s="32" t="s">
        <v>509</v>
      </c>
      <c r="E277" s="33" t="s">
        <v>830</v>
      </c>
      <c r="F277" s="32" t="s">
        <v>462</v>
      </c>
      <c r="G277" s="32" t="s">
        <v>510</v>
      </c>
      <c r="H277" s="28" t="s">
        <v>39</v>
      </c>
      <c r="I277" s="32" t="s">
        <v>508</v>
      </c>
      <c r="J277" s="28"/>
      <c r="K277" s="34">
        <v>5400</v>
      </c>
      <c r="L277" s="75"/>
      <c r="M277" s="34">
        <f t="shared" si="26"/>
        <v>0</v>
      </c>
      <c r="N277" s="72"/>
      <c r="O277" s="37">
        <v>0.2</v>
      </c>
      <c r="P277" s="29">
        <f t="shared" si="27"/>
        <v>0</v>
      </c>
    </row>
    <row r="278" spans="2:16" ht="12.75">
      <c r="B278" s="78"/>
      <c r="C278" s="28">
        <v>20</v>
      </c>
      <c r="D278" s="32" t="s">
        <v>511</v>
      </c>
      <c r="E278" s="33" t="s">
        <v>831</v>
      </c>
      <c r="F278" s="32" t="s">
        <v>462</v>
      </c>
      <c r="G278" s="32" t="s">
        <v>512</v>
      </c>
      <c r="H278" s="28" t="s">
        <v>39</v>
      </c>
      <c r="I278" s="32" t="s">
        <v>508</v>
      </c>
      <c r="J278" s="28"/>
      <c r="K278" s="34">
        <v>5100</v>
      </c>
      <c r="L278" s="75"/>
      <c r="M278" s="34">
        <f t="shared" si="26"/>
        <v>0</v>
      </c>
      <c r="N278" s="72"/>
      <c r="O278" s="37">
        <v>0.2</v>
      </c>
      <c r="P278" s="29">
        <f t="shared" si="27"/>
        <v>0</v>
      </c>
    </row>
    <row r="279" spans="2:16" ht="24">
      <c r="B279" s="78"/>
      <c r="C279" s="28">
        <v>21</v>
      </c>
      <c r="D279" s="32" t="s">
        <v>513</v>
      </c>
      <c r="E279" s="33" t="s">
        <v>832</v>
      </c>
      <c r="F279" s="32" t="s">
        <v>247</v>
      </c>
      <c r="G279" s="32" t="s">
        <v>514</v>
      </c>
      <c r="H279" s="28" t="s">
        <v>39</v>
      </c>
      <c r="I279" s="32" t="s">
        <v>515</v>
      </c>
      <c r="J279" s="28"/>
      <c r="K279" s="34">
        <v>11000</v>
      </c>
      <c r="L279" s="75"/>
      <c r="M279" s="34">
        <f t="shared" si="26"/>
        <v>0</v>
      </c>
      <c r="N279" s="72"/>
      <c r="O279" s="37">
        <v>0.2</v>
      </c>
      <c r="P279" s="29">
        <f t="shared" si="27"/>
        <v>0</v>
      </c>
    </row>
    <row r="280" spans="2:16" ht="24">
      <c r="B280" s="78"/>
      <c r="C280" s="28">
        <v>22</v>
      </c>
      <c r="D280" s="32" t="s">
        <v>516</v>
      </c>
      <c r="E280" s="33" t="s">
        <v>833</v>
      </c>
      <c r="F280" s="32" t="s">
        <v>247</v>
      </c>
      <c r="G280" s="32" t="s">
        <v>517</v>
      </c>
      <c r="H280" s="28" t="s">
        <v>39</v>
      </c>
      <c r="I280" s="32" t="s">
        <v>187</v>
      </c>
      <c r="J280" s="28"/>
      <c r="K280" s="34">
        <v>12000</v>
      </c>
      <c r="L280" s="75"/>
      <c r="M280" s="34">
        <f t="shared" si="26"/>
        <v>0</v>
      </c>
      <c r="N280" s="72"/>
      <c r="O280" s="37">
        <v>0.2</v>
      </c>
      <c r="P280" s="29">
        <f t="shared" si="27"/>
        <v>0</v>
      </c>
    </row>
    <row r="281" spans="2:16" ht="12.75">
      <c r="B281" s="78"/>
      <c r="C281" s="80" t="s">
        <v>518</v>
      </c>
      <c r="D281" s="80"/>
      <c r="E281" s="80"/>
      <c r="F281" s="80"/>
      <c r="G281" s="80"/>
      <c r="H281" s="80"/>
      <c r="I281" s="80"/>
      <c r="J281" s="80"/>
      <c r="K281" s="28"/>
      <c r="L281" s="29">
        <v>922564</v>
      </c>
      <c r="M281" s="34">
        <f>SUM(M259:M280)</f>
        <v>0</v>
      </c>
      <c r="N281" s="30"/>
      <c r="O281" s="31"/>
      <c r="P281" s="29">
        <f>SUM(P259:P280)</f>
        <v>0</v>
      </c>
    </row>
    <row r="282" spans="2:16" ht="12.75">
      <c r="B282" s="78" t="s">
        <v>519</v>
      </c>
      <c r="C282" s="79" t="s">
        <v>520</v>
      </c>
      <c r="D282" s="79"/>
      <c r="E282" s="79"/>
      <c r="F282" s="79"/>
      <c r="G282" s="79"/>
      <c r="H282" s="79"/>
      <c r="I282" s="79"/>
      <c r="J282" s="79"/>
      <c r="K282" s="28"/>
      <c r="L282" s="29"/>
      <c r="M282" s="28"/>
      <c r="N282" s="30"/>
      <c r="O282" s="31"/>
      <c r="P282" s="31"/>
    </row>
    <row r="283" spans="2:16" ht="36">
      <c r="B283" s="78"/>
      <c r="C283" s="38" t="s">
        <v>32</v>
      </c>
      <c r="D283" s="38" t="s">
        <v>33</v>
      </c>
      <c r="E283" s="38" t="s">
        <v>45</v>
      </c>
      <c r="F283" s="26" t="s">
        <v>34</v>
      </c>
      <c r="G283" s="38" t="s">
        <v>35</v>
      </c>
      <c r="H283" s="38" t="s">
        <v>1</v>
      </c>
      <c r="I283" s="38" t="s">
        <v>36</v>
      </c>
      <c r="J283" s="38" t="s">
        <v>26</v>
      </c>
      <c r="K283" s="38" t="s">
        <v>27</v>
      </c>
      <c r="L283" s="39" t="s">
        <v>41</v>
      </c>
      <c r="M283" s="38" t="s">
        <v>37</v>
      </c>
      <c r="N283" s="40" t="s">
        <v>42</v>
      </c>
      <c r="O283" s="27" t="s">
        <v>50</v>
      </c>
      <c r="P283" s="27" t="s">
        <v>38</v>
      </c>
    </row>
    <row r="284" spans="2:16" ht="12.75">
      <c r="B284" s="78"/>
      <c r="C284" s="28">
        <v>1</v>
      </c>
      <c r="D284" s="32" t="s">
        <v>521</v>
      </c>
      <c r="E284" s="33" t="s">
        <v>834</v>
      </c>
      <c r="F284" s="32" t="s">
        <v>462</v>
      </c>
      <c r="G284" s="32" t="s">
        <v>522</v>
      </c>
      <c r="H284" s="28" t="s">
        <v>39</v>
      </c>
      <c r="I284" s="32" t="s">
        <v>523</v>
      </c>
      <c r="J284" s="28"/>
      <c r="K284" s="34">
        <v>2484</v>
      </c>
      <c r="L284" s="75"/>
      <c r="M284" s="34">
        <f>J284*K284</f>
        <v>0</v>
      </c>
      <c r="N284" s="72">
        <v>1</v>
      </c>
      <c r="O284" s="37">
        <v>0.2</v>
      </c>
      <c r="P284" s="29">
        <f>M284*O284</f>
        <v>0</v>
      </c>
    </row>
    <row r="285" spans="2:16" ht="12.75">
      <c r="B285" s="78"/>
      <c r="C285" s="28">
        <v>2</v>
      </c>
      <c r="D285" s="32" t="s">
        <v>524</v>
      </c>
      <c r="E285" s="33" t="s">
        <v>835</v>
      </c>
      <c r="F285" s="32" t="s">
        <v>462</v>
      </c>
      <c r="G285" s="32" t="s">
        <v>524</v>
      </c>
      <c r="H285" s="28" t="s">
        <v>39</v>
      </c>
      <c r="I285" s="32" t="s">
        <v>525</v>
      </c>
      <c r="J285" s="28"/>
      <c r="K285" s="34">
        <v>2130</v>
      </c>
      <c r="L285" s="75"/>
      <c r="M285" s="34">
        <f aca="true" t="shared" si="28" ref="M285:M312">J285*K285</f>
        <v>0</v>
      </c>
      <c r="N285" s="72"/>
      <c r="O285" s="37">
        <v>0.2</v>
      </c>
      <c r="P285" s="29">
        <f aca="true" t="shared" si="29" ref="P285:P312">M285*O285</f>
        <v>0</v>
      </c>
    </row>
    <row r="286" spans="2:16" ht="12.75">
      <c r="B286" s="78"/>
      <c r="C286" s="28">
        <v>3</v>
      </c>
      <c r="D286" s="32" t="s">
        <v>526</v>
      </c>
      <c r="E286" s="33" t="s">
        <v>836</v>
      </c>
      <c r="F286" s="32" t="s">
        <v>462</v>
      </c>
      <c r="G286" s="32" t="s">
        <v>526</v>
      </c>
      <c r="H286" s="28" t="s">
        <v>39</v>
      </c>
      <c r="I286" s="32" t="s">
        <v>525</v>
      </c>
      <c r="J286" s="28"/>
      <c r="K286" s="34">
        <v>2010</v>
      </c>
      <c r="L286" s="75"/>
      <c r="M286" s="34">
        <f t="shared" si="28"/>
        <v>0</v>
      </c>
      <c r="N286" s="72"/>
      <c r="O286" s="37">
        <v>0.2</v>
      </c>
      <c r="P286" s="29">
        <f t="shared" si="29"/>
        <v>0</v>
      </c>
    </row>
    <row r="287" spans="2:16" ht="12.75">
      <c r="B287" s="78"/>
      <c r="C287" s="28">
        <v>4</v>
      </c>
      <c r="D287" s="32" t="s">
        <v>527</v>
      </c>
      <c r="E287" s="33" t="s">
        <v>837</v>
      </c>
      <c r="F287" s="32" t="s">
        <v>462</v>
      </c>
      <c r="G287" s="32" t="s">
        <v>527</v>
      </c>
      <c r="H287" s="28" t="s">
        <v>39</v>
      </c>
      <c r="I287" s="32" t="s">
        <v>525</v>
      </c>
      <c r="J287" s="28"/>
      <c r="K287" s="34">
        <v>2010</v>
      </c>
      <c r="L287" s="75"/>
      <c r="M287" s="34">
        <f t="shared" si="28"/>
        <v>0</v>
      </c>
      <c r="N287" s="72"/>
      <c r="O287" s="37">
        <v>0.2</v>
      </c>
      <c r="P287" s="29">
        <f t="shared" si="29"/>
        <v>0</v>
      </c>
    </row>
    <row r="288" spans="2:16" ht="12.75">
      <c r="B288" s="78"/>
      <c r="C288" s="28">
        <v>5</v>
      </c>
      <c r="D288" s="32" t="s">
        <v>528</v>
      </c>
      <c r="E288" s="33" t="s">
        <v>838</v>
      </c>
      <c r="F288" s="32" t="s">
        <v>462</v>
      </c>
      <c r="G288" s="32" t="s">
        <v>529</v>
      </c>
      <c r="H288" s="28" t="s">
        <v>39</v>
      </c>
      <c r="I288" s="32" t="s">
        <v>530</v>
      </c>
      <c r="J288" s="28"/>
      <c r="K288" s="34">
        <v>1170</v>
      </c>
      <c r="L288" s="75"/>
      <c r="M288" s="34">
        <f t="shared" si="28"/>
        <v>0</v>
      </c>
      <c r="N288" s="72"/>
      <c r="O288" s="37">
        <v>0.2</v>
      </c>
      <c r="P288" s="29">
        <f t="shared" si="29"/>
        <v>0</v>
      </c>
    </row>
    <row r="289" spans="2:16" ht="12.75">
      <c r="B289" s="78"/>
      <c r="C289" s="28">
        <v>6</v>
      </c>
      <c r="D289" s="32" t="s">
        <v>531</v>
      </c>
      <c r="E289" s="33" t="s">
        <v>839</v>
      </c>
      <c r="F289" s="32" t="s">
        <v>462</v>
      </c>
      <c r="G289" s="32" t="s">
        <v>532</v>
      </c>
      <c r="H289" s="28" t="s">
        <v>39</v>
      </c>
      <c r="I289" s="32" t="s">
        <v>533</v>
      </c>
      <c r="J289" s="28"/>
      <c r="K289" s="34">
        <v>5460</v>
      </c>
      <c r="L289" s="75"/>
      <c r="M289" s="34">
        <f t="shared" si="28"/>
        <v>0</v>
      </c>
      <c r="N289" s="72"/>
      <c r="O289" s="37">
        <v>0.2</v>
      </c>
      <c r="P289" s="29">
        <f t="shared" si="29"/>
        <v>0</v>
      </c>
    </row>
    <row r="290" spans="2:16" ht="12.75">
      <c r="B290" s="78"/>
      <c r="C290" s="28">
        <v>7</v>
      </c>
      <c r="D290" s="32" t="s">
        <v>483</v>
      </c>
      <c r="E290" s="33" t="s">
        <v>840</v>
      </c>
      <c r="F290" s="32" t="s">
        <v>462</v>
      </c>
      <c r="G290" s="32" t="s">
        <v>534</v>
      </c>
      <c r="H290" s="28" t="s">
        <v>39</v>
      </c>
      <c r="I290" s="32" t="s">
        <v>535</v>
      </c>
      <c r="J290" s="28"/>
      <c r="K290" s="34">
        <v>5436</v>
      </c>
      <c r="L290" s="75"/>
      <c r="M290" s="34">
        <f t="shared" si="28"/>
        <v>0</v>
      </c>
      <c r="N290" s="72"/>
      <c r="O290" s="37">
        <v>0.2</v>
      </c>
      <c r="P290" s="29">
        <f t="shared" si="29"/>
        <v>0</v>
      </c>
    </row>
    <row r="291" spans="2:16" ht="12.75">
      <c r="B291" s="78"/>
      <c r="C291" s="28">
        <v>8</v>
      </c>
      <c r="D291" s="32" t="s">
        <v>536</v>
      </c>
      <c r="E291" s="33" t="s">
        <v>841</v>
      </c>
      <c r="F291" s="32" t="s">
        <v>462</v>
      </c>
      <c r="G291" s="32" t="s">
        <v>502</v>
      </c>
      <c r="H291" s="28" t="s">
        <v>39</v>
      </c>
      <c r="I291" s="32" t="s">
        <v>537</v>
      </c>
      <c r="J291" s="28"/>
      <c r="K291" s="34">
        <v>15558</v>
      </c>
      <c r="L291" s="75"/>
      <c r="M291" s="34">
        <f t="shared" si="28"/>
        <v>0</v>
      </c>
      <c r="N291" s="72"/>
      <c r="O291" s="37">
        <v>0.2</v>
      </c>
      <c r="P291" s="29">
        <f t="shared" si="29"/>
        <v>0</v>
      </c>
    </row>
    <row r="292" spans="2:16" ht="12.75">
      <c r="B292" s="78"/>
      <c r="C292" s="28">
        <v>9</v>
      </c>
      <c r="D292" s="32" t="s">
        <v>538</v>
      </c>
      <c r="E292" s="33" t="s">
        <v>842</v>
      </c>
      <c r="F292" s="32" t="s">
        <v>462</v>
      </c>
      <c r="G292" s="32" t="s">
        <v>539</v>
      </c>
      <c r="H292" s="28" t="s">
        <v>39</v>
      </c>
      <c r="I292" s="32" t="s">
        <v>540</v>
      </c>
      <c r="J292" s="28"/>
      <c r="K292" s="34">
        <v>2850</v>
      </c>
      <c r="L292" s="75"/>
      <c r="M292" s="34">
        <f t="shared" si="28"/>
        <v>0</v>
      </c>
      <c r="N292" s="72"/>
      <c r="O292" s="37">
        <v>0.2</v>
      </c>
      <c r="P292" s="29">
        <f t="shared" si="29"/>
        <v>0</v>
      </c>
    </row>
    <row r="293" spans="2:16" ht="12.75">
      <c r="B293" s="78"/>
      <c r="C293" s="28">
        <v>10</v>
      </c>
      <c r="D293" s="32" t="s">
        <v>541</v>
      </c>
      <c r="E293" s="33" t="s">
        <v>843</v>
      </c>
      <c r="F293" s="32" t="s">
        <v>462</v>
      </c>
      <c r="G293" s="32" t="s">
        <v>541</v>
      </c>
      <c r="H293" s="28" t="s">
        <v>39</v>
      </c>
      <c r="I293" s="32" t="s">
        <v>533</v>
      </c>
      <c r="J293" s="28"/>
      <c r="K293" s="34">
        <v>2475</v>
      </c>
      <c r="L293" s="75"/>
      <c r="M293" s="34">
        <f t="shared" si="28"/>
        <v>0</v>
      </c>
      <c r="N293" s="72"/>
      <c r="O293" s="37">
        <v>0.2</v>
      </c>
      <c r="P293" s="29">
        <f t="shared" si="29"/>
        <v>0</v>
      </c>
    </row>
    <row r="294" spans="2:16" ht="12.75">
      <c r="B294" s="78"/>
      <c r="C294" s="28">
        <v>11</v>
      </c>
      <c r="D294" s="32" t="s">
        <v>486</v>
      </c>
      <c r="E294" s="33" t="s">
        <v>844</v>
      </c>
      <c r="F294" s="32" t="s">
        <v>462</v>
      </c>
      <c r="G294" s="32" t="s">
        <v>542</v>
      </c>
      <c r="H294" s="28" t="s">
        <v>39</v>
      </c>
      <c r="I294" s="32" t="s">
        <v>543</v>
      </c>
      <c r="J294" s="28"/>
      <c r="K294" s="34">
        <v>8400</v>
      </c>
      <c r="L294" s="75"/>
      <c r="M294" s="34">
        <f t="shared" si="28"/>
        <v>0</v>
      </c>
      <c r="N294" s="72"/>
      <c r="O294" s="37">
        <v>0.2</v>
      </c>
      <c r="P294" s="29">
        <f t="shared" si="29"/>
        <v>0</v>
      </c>
    </row>
    <row r="295" spans="2:16" ht="12.75">
      <c r="B295" s="78"/>
      <c r="C295" s="28">
        <v>12</v>
      </c>
      <c r="D295" s="32" t="s">
        <v>544</v>
      </c>
      <c r="E295" s="33" t="s">
        <v>845</v>
      </c>
      <c r="F295" s="32" t="s">
        <v>462</v>
      </c>
      <c r="G295" s="32" t="s">
        <v>545</v>
      </c>
      <c r="H295" s="28" t="s">
        <v>39</v>
      </c>
      <c r="I295" s="32" t="s">
        <v>525</v>
      </c>
      <c r="J295" s="28"/>
      <c r="K295" s="34">
        <v>3990</v>
      </c>
      <c r="L295" s="75"/>
      <c r="M295" s="34">
        <f t="shared" si="28"/>
        <v>0</v>
      </c>
      <c r="N295" s="72"/>
      <c r="O295" s="37">
        <v>0.2</v>
      </c>
      <c r="P295" s="29">
        <f t="shared" si="29"/>
        <v>0</v>
      </c>
    </row>
    <row r="296" spans="2:16" ht="12.75">
      <c r="B296" s="78"/>
      <c r="C296" s="28">
        <v>13</v>
      </c>
      <c r="D296" s="32" t="s">
        <v>546</v>
      </c>
      <c r="E296" s="33" t="s">
        <v>846</v>
      </c>
      <c r="F296" s="32" t="s">
        <v>462</v>
      </c>
      <c r="G296" s="32" t="s">
        <v>547</v>
      </c>
      <c r="H296" s="28" t="s">
        <v>39</v>
      </c>
      <c r="I296" s="32" t="s">
        <v>548</v>
      </c>
      <c r="J296" s="28"/>
      <c r="K296" s="34">
        <v>2448</v>
      </c>
      <c r="L296" s="75"/>
      <c r="M296" s="34">
        <f t="shared" si="28"/>
        <v>0</v>
      </c>
      <c r="N296" s="72"/>
      <c r="O296" s="37">
        <v>0.2</v>
      </c>
      <c r="P296" s="29">
        <f t="shared" si="29"/>
        <v>0</v>
      </c>
    </row>
    <row r="297" spans="2:16" ht="12.75">
      <c r="B297" s="78"/>
      <c r="C297" s="28">
        <v>14</v>
      </c>
      <c r="D297" s="32" t="s">
        <v>549</v>
      </c>
      <c r="E297" s="33" t="s">
        <v>847</v>
      </c>
      <c r="F297" s="32" t="s">
        <v>462</v>
      </c>
      <c r="G297" s="32" t="s">
        <v>549</v>
      </c>
      <c r="H297" s="28" t="s">
        <v>39</v>
      </c>
      <c r="I297" s="32" t="s">
        <v>525</v>
      </c>
      <c r="J297" s="28"/>
      <c r="K297" s="34">
        <v>5580</v>
      </c>
      <c r="L297" s="75"/>
      <c r="M297" s="34">
        <f t="shared" si="28"/>
        <v>0</v>
      </c>
      <c r="N297" s="72"/>
      <c r="O297" s="37">
        <v>0.2</v>
      </c>
      <c r="P297" s="29">
        <f t="shared" si="29"/>
        <v>0</v>
      </c>
    </row>
    <row r="298" spans="2:16" ht="12.75">
      <c r="B298" s="78"/>
      <c r="C298" s="28">
        <v>15</v>
      </c>
      <c r="D298" s="32" t="s">
        <v>550</v>
      </c>
      <c r="E298" s="33" t="s">
        <v>848</v>
      </c>
      <c r="F298" s="32" t="s">
        <v>462</v>
      </c>
      <c r="G298" s="32" t="s">
        <v>551</v>
      </c>
      <c r="H298" s="28" t="s">
        <v>39</v>
      </c>
      <c r="I298" s="32" t="s">
        <v>552</v>
      </c>
      <c r="J298" s="28"/>
      <c r="K298" s="34">
        <v>2940</v>
      </c>
      <c r="L298" s="75"/>
      <c r="M298" s="34">
        <f t="shared" si="28"/>
        <v>0</v>
      </c>
      <c r="N298" s="72"/>
      <c r="O298" s="37">
        <v>0.2</v>
      </c>
      <c r="P298" s="29">
        <f t="shared" si="29"/>
        <v>0</v>
      </c>
    </row>
    <row r="299" spans="2:16" ht="12.75">
      <c r="B299" s="78"/>
      <c r="C299" s="28">
        <v>16</v>
      </c>
      <c r="D299" s="32" t="s">
        <v>553</v>
      </c>
      <c r="E299" s="33" t="s">
        <v>849</v>
      </c>
      <c r="F299" s="32" t="s">
        <v>462</v>
      </c>
      <c r="G299" s="32" t="s">
        <v>554</v>
      </c>
      <c r="H299" s="28" t="s">
        <v>39</v>
      </c>
      <c r="I299" s="32" t="s">
        <v>555</v>
      </c>
      <c r="J299" s="28"/>
      <c r="K299" s="34">
        <v>2178</v>
      </c>
      <c r="L299" s="75"/>
      <c r="M299" s="34">
        <f t="shared" si="28"/>
        <v>0</v>
      </c>
      <c r="N299" s="72"/>
      <c r="O299" s="37">
        <v>0.2</v>
      </c>
      <c r="P299" s="29">
        <f t="shared" si="29"/>
        <v>0</v>
      </c>
    </row>
    <row r="300" spans="2:16" ht="12.75">
      <c r="B300" s="78"/>
      <c r="C300" s="28">
        <v>17</v>
      </c>
      <c r="D300" s="32" t="s">
        <v>556</v>
      </c>
      <c r="E300" s="33" t="s">
        <v>850</v>
      </c>
      <c r="F300" s="32" t="s">
        <v>462</v>
      </c>
      <c r="G300" s="32" t="s">
        <v>557</v>
      </c>
      <c r="H300" s="28" t="s">
        <v>39</v>
      </c>
      <c r="I300" s="32" t="s">
        <v>558</v>
      </c>
      <c r="J300" s="28"/>
      <c r="K300" s="34">
        <v>1560</v>
      </c>
      <c r="L300" s="75"/>
      <c r="M300" s="34">
        <f t="shared" si="28"/>
        <v>0</v>
      </c>
      <c r="N300" s="72"/>
      <c r="O300" s="37">
        <v>0.2</v>
      </c>
      <c r="P300" s="29">
        <f t="shared" si="29"/>
        <v>0</v>
      </c>
    </row>
    <row r="301" spans="2:16" ht="12.75">
      <c r="B301" s="78"/>
      <c r="C301" s="28">
        <v>18</v>
      </c>
      <c r="D301" s="32" t="s">
        <v>559</v>
      </c>
      <c r="E301" s="33" t="s">
        <v>851</v>
      </c>
      <c r="F301" s="32" t="s">
        <v>462</v>
      </c>
      <c r="G301" s="32" t="s">
        <v>491</v>
      </c>
      <c r="H301" s="28" t="s">
        <v>39</v>
      </c>
      <c r="I301" s="32" t="s">
        <v>560</v>
      </c>
      <c r="J301" s="28"/>
      <c r="K301" s="34">
        <v>14958</v>
      </c>
      <c r="L301" s="75"/>
      <c r="M301" s="34">
        <f t="shared" si="28"/>
        <v>0</v>
      </c>
      <c r="N301" s="72"/>
      <c r="O301" s="37">
        <v>0.2</v>
      </c>
      <c r="P301" s="29">
        <f t="shared" si="29"/>
        <v>0</v>
      </c>
    </row>
    <row r="302" spans="2:16" ht="24">
      <c r="B302" s="78"/>
      <c r="C302" s="28">
        <v>19</v>
      </c>
      <c r="D302" s="32" t="s">
        <v>561</v>
      </c>
      <c r="E302" s="33" t="s">
        <v>852</v>
      </c>
      <c r="F302" s="32" t="s">
        <v>462</v>
      </c>
      <c r="G302" s="32" t="s">
        <v>507</v>
      </c>
      <c r="H302" s="28" t="s">
        <v>39</v>
      </c>
      <c r="I302" s="32" t="s">
        <v>562</v>
      </c>
      <c r="J302" s="28"/>
      <c r="K302" s="34">
        <v>6110</v>
      </c>
      <c r="L302" s="75"/>
      <c r="M302" s="34">
        <f t="shared" si="28"/>
        <v>0</v>
      </c>
      <c r="N302" s="72"/>
      <c r="O302" s="37">
        <v>0.2</v>
      </c>
      <c r="P302" s="29">
        <f t="shared" si="29"/>
        <v>0</v>
      </c>
    </row>
    <row r="303" spans="2:16" ht="24">
      <c r="B303" s="78"/>
      <c r="C303" s="28">
        <v>20</v>
      </c>
      <c r="D303" s="32" t="s">
        <v>563</v>
      </c>
      <c r="E303" s="33" t="s">
        <v>853</v>
      </c>
      <c r="F303" s="32" t="s">
        <v>462</v>
      </c>
      <c r="G303" s="32" t="s">
        <v>510</v>
      </c>
      <c r="H303" s="28" t="s">
        <v>39</v>
      </c>
      <c r="I303" s="32" t="s">
        <v>562</v>
      </c>
      <c r="J303" s="28"/>
      <c r="K303" s="34">
        <v>6110</v>
      </c>
      <c r="L303" s="75"/>
      <c r="M303" s="34">
        <f t="shared" si="28"/>
        <v>0</v>
      </c>
      <c r="N303" s="72"/>
      <c r="O303" s="37">
        <v>0.2</v>
      </c>
      <c r="P303" s="29">
        <f t="shared" si="29"/>
        <v>0</v>
      </c>
    </row>
    <row r="304" spans="2:16" ht="12.75">
      <c r="B304" s="78"/>
      <c r="C304" s="28">
        <v>21</v>
      </c>
      <c r="D304" s="32" t="s">
        <v>564</v>
      </c>
      <c r="E304" s="33" t="s">
        <v>854</v>
      </c>
      <c r="F304" s="32" t="s">
        <v>462</v>
      </c>
      <c r="G304" s="32" t="s">
        <v>512</v>
      </c>
      <c r="H304" s="28" t="s">
        <v>39</v>
      </c>
      <c r="I304" s="32" t="s">
        <v>565</v>
      </c>
      <c r="J304" s="28"/>
      <c r="K304" s="34">
        <v>6900</v>
      </c>
      <c r="L304" s="75"/>
      <c r="M304" s="34">
        <f t="shared" si="28"/>
        <v>0</v>
      </c>
      <c r="N304" s="72"/>
      <c r="O304" s="37">
        <v>0.2</v>
      </c>
      <c r="P304" s="29">
        <f t="shared" si="29"/>
        <v>0</v>
      </c>
    </row>
    <row r="305" spans="2:16" ht="36">
      <c r="B305" s="78"/>
      <c r="C305" s="28">
        <v>22</v>
      </c>
      <c r="D305" s="32" t="s">
        <v>566</v>
      </c>
      <c r="E305" s="33" t="s">
        <v>855</v>
      </c>
      <c r="F305" s="32" t="s">
        <v>567</v>
      </c>
      <c r="G305" s="32" t="s">
        <v>568</v>
      </c>
      <c r="H305" s="28" t="s">
        <v>39</v>
      </c>
      <c r="I305" s="32" t="s">
        <v>299</v>
      </c>
      <c r="J305" s="28"/>
      <c r="K305" s="34">
        <v>1381</v>
      </c>
      <c r="L305" s="75"/>
      <c r="M305" s="34">
        <f t="shared" si="28"/>
        <v>0</v>
      </c>
      <c r="N305" s="72"/>
      <c r="O305" s="37">
        <v>0.2</v>
      </c>
      <c r="P305" s="29">
        <f t="shared" si="29"/>
        <v>0</v>
      </c>
    </row>
    <row r="306" spans="2:16" ht="36">
      <c r="B306" s="78"/>
      <c r="C306" s="28">
        <v>23</v>
      </c>
      <c r="D306" s="32" t="s">
        <v>569</v>
      </c>
      <c r="E306" s="33" t="s">
        <v>856</v>
      </c>
      <c r="F306" s="32" t="s">
        <v>567</v>
      </c>
      <c r="G306" s="32" t="s">
        <v>570</v>
      </c>
      <c r="H306" s="28" t="s">
        <v>39</v>
      </c>
      <c r="I306" s="32" t="s">
        <v>67</v>
      </c>
      <c r="J306" s="28"/>
      <c r="K306" s="34">
        <v>4500</v>
      </c>
      <c r="L306" s="75"/>
      <c r="M306" s="34">
        <f t="shared" si="28"/>
        <v>0</v>
      </c>
      <c r="N306" s="72"/>
      <c r="O306" s="37">
        <v>0.2</v>
      </c>
      <c r="P306" s="29">
        <f t="shared" si="29"/>
        <v>0</v>
      </c>
    </row>
    <row r="307" spans="2:16" ht="36">
      <c r="B307" s="78"/>
      <c r="C307" s="28">
        <v>24</v>
      </c>
      <c r="D307" s="32" t="s">
        <v>571</v>
      </c>
      <c r="E307" s="33" t="s">
        <v>857</v>
      </c>
      <c r="F307" s="32" t="s">
        <v>462</v>
      </c>
      <c r="G307" s="32" t="s">
        <v>494</v>
      </c>
      <c r="H307" s="28" t="s">
        <v>39</v>
      </c>
      <c r="I307" s="32" t="s">
        <v>572</v>
      </c>
      <c r="J307" s="28"/>
      <c r="K307" s="34">
        <v>10122</v>
      </c>
      <c r="L307" s="75"/>
      <c r="M307" s="34">
        <f t="shared" si="28"/>
        <v>0</v>
      </c>
      <c r="N307" s="72"/>
      <c r="O307" s="37">
        <v>0.2</v>
      </c>
      <c r="P307" s="29">
        <f t="shared" si="29"/>
        <v>0</v>
      </c>
    </row>
    <row r="308" spans="2:16" ht="24">
      <c r="B308" s="78"/>
      <c r="C308" s="28">
        <v>25</v>
      </c>
      <c r="D308" s="32" t="s">
        <v>573</v>
      </c>
      <c r="E308" s="33" t="s">
        <v>858</v>
      </c>
      <c r="F308" s="32" t="s">
        <v>462</v>
      </c>
      <c r="G308" s="32" t="s">
        <v>574</v>
      </c>
      <c r="H308" s="28" t="s">
        <v>39</v>
      </c>
      <c r="I308" s="32" t="s">
        <v>575</v>
      </c>
      <c r="J308" s="28"/>
      <c r="K308" s="34">
        <v>11550</v>
      </c>
      <c r="L308" s="75"/>
      <c r="M308" s="34">
        <f t="shared" si="28"/>
        <v>0</v>
      </c>
      <c r="N308" s="72"/>
      <c r="O308" s="37">
        <v>0.2</v>
      </c>
      <c r="P308" s="29">
        <f t="shared" si="29"/>
        <v>0</v>
      </c>
    </row>
    <row r="309" spans="2:16" ht="36">
      <c r="B309" s="78"/>
      <c r="C309" s="28">
        <v>26</v>
      </c>
      <c r="D309" s="32" t="s">
        <v>576</v>
      </c>
      <c r="E309" s="33" t="s">
        <v>859</v>
      </c>
      <c r="F309" s="32" t="s">
        <v>567</v>
      </c>
      <c r="G309" s="32" t="s">
        <v>577</v>
      </c>
      <c r="H309" s="28" t="s">
        <v>39</v>
      </c>
      <c r="I309" s="32" t="s">
        <v>578</v>
      </c>
      <c r="J309" s="28"/>
      <c r="K309" s="34">
        <v>4800</v>
      </c>
      <c r="L309" s="75"/>
      <c r="M309" s="34">
        <f t="shared" si="28"/>
        <v>0</v>
      </c>
      <c r="N309" s="72"/>
      <c r="O309" s="37">
        <v>0.2</v>
      </c>
      <c r="P309" s="29">
        <f t="shared" si="29"/>
        <v>0</v>
      </c>
    </row>
    <row r="310" spans="2:16" ht="36">
      <c r="B310" s="78"/>
      <c r="C310" s="28">
        <v>27</v>
      </c>
      <c r="D310" s="32" t="s">
        <v>579</v>
      </c>
      <c r="E310" s="33" t="s">
        <v>860</v>
      </c>
      <c r="F310" s="32" t="s">
        <v>567</v>
      </c>
      <c r="G310" s="32" t="s">
        <v>580</v>
      </c>
      <c r="H310" s="28" t="s">
        <v>39</v>
      </c>
      <c r="I310" s="32" t="s">
        <v>581</v>
      </c>
      <c r="J310" s="28"/>
      <c r="K310" s="34">
        <v>2128</v>
      </c>
      <c r="L310" s="75"/>
      <c r="M310" s="34">
        <f t="shared" si="28"/>
        <v>0</v>
      </c>
      <c r="N310" s="72"/>
      <c r="O310" s="37">
        <v>0.2</v>
      </c>
      <c r="P310" s="29">
        <f t="shared" si="29"/>
        <v>0</v>
      </c>
    </row>
    <row r="311" spans="2:16" ht="24">
      <c r="B311" s="78"/>
      <c r="C311" s="28">
        <v>28</v>
      </c>
      <c r="D311" s="32" t="s">
        <v>582</v>
      </c>
      <c r="E311" s="33" t="s">
        <v>861</v>
      </c>
      <c r="F311" s="32" t="s">
        <v>567</v>
      </c>
      <c r="G311" s="32" t="s">
        <v>583</v>
      </c>
      <c r="H311" s="28" t="s">
        <v>39</v>
      </c>
      <c r="I311" s="32" t="s">
        <v>584</v>
      </c>
      <c r="J311" s="28"/>
      <c r="K311" s="34">
        <v>45000</v>
      </c>
      <c r="L311" s="75"/>
      <c r="M311" s="34">
        <f t="shared" si="28"/>
        <v>0</v>
      </c>
      <c r="N311" s="72"/>
      <c r="O311" s="37">
        <v>0.2</v>
      </c>
      <c r="P311" s="29">
        <f t="shared" si="29"/>
        <v>0</v>
      </c>
    </row>
    <row r="312" spans="2:16" ht="24">
      <c r="B312" s="78"/>
      <c r="C312" s="28">
        <v>29</v>
      </c>
      <c r="D312" s="32" t="s">
        <v>585</v>
      </c>
      <c r="E312" s="33" t="s">
        <v>862</v>
      </c>
      <c r="F312" s="32" t="s">
        <v>567</v>
      </c>
      <c r="G312" s="32" t="s">
        <v>586</v>
      </c>
      <c r="H312" s="28" t="s">
        <v>39</v>
      </c>
      <c r="I312" s="32" t="s">
        <v>299</v>
      </c>
      <c r="J312" s="28"/>
      <c r="K312" s="34">
        <v>1800</v>
      </c>
      <c r="L312" s="75"/>
      <c r="M312" s="34">
        <f t="shared" si="28"/>
        <v>0</v>
      </c>
      <c r="N312" s="72"/>
      <c r="O312" s="37">
        <v>0.2</v>
      </c>
      <c r="P312" s="29">
        <f t="shared" si="29"/>
        <v>0</v>
      </c>
    </row>
    <row r="313" spans="2:16" ht="12.75">
      <c r="B313" s="78"/>
      <c r="C313" s="80" t="s">
        <v>587</v>
      </c>
      <c r="D313" s="80"/>
      <c r="E313" s="80"/>
      <c r="F313" s="80"/>
      <c r="G313" s="80"/>
      <c r="H313" s="80"/>
      <c r="I313" s="80"/>
      <c r="J313" s="80"/>
      <c r="K313" s="28"/>
      <c r="L313" s="29">
        <v>1328744</v>
      </c>
      <c r="M313" s="34">
        <f>SUM(M284:M312)</f>
        <v>0</v>
      </c>
      <c r="N313" s="30"/>
      <c r="O313" s="31"/>
      <c r="P313" s="29">
        <f>SUM(P284:P312)</f>
        <v>0</v>
      </c>
    </row>
    <row r="314" spans="2:16" ht="12.75">
      <c r="B314" s="78" t="s">
        <v>588</v>
      </c>
      <c r="C314" s="79" t="s">
        <v>589</v>
      </c>
      <c r="D314" s="79"/>
      <c r="E314" s="79"/>
      <c r="F314" s="79"/>
      <c r="G314" s="79"/>
      <c r="H314" s="79"/>
      <c r="I314" s="79"/>
      <c r="J314" s="79"/>
      <c r="K314" s="28"/>
      <c r="L314" s="29"/>
      <c r="M314" s="28"/>
      <c r="N314" s="30"/>
      <c r="O314" s="31"/>
      <c r="P314" s="31"/>
    </row>
    <row r="315" spans="2:16" ht="36">
      <c r="B315" s="78"/>
      <c r="C315" s="38" t="s">
        <v>32</v>
      </c>
      <c r="D315" s="38" t="s">
        <v>33</v>
      </c>
      <c r="E315" s="38" t="s">
        <v>45</v>
      </c>
      <c r="F315" s="26" t="s">
        <v>34</v>
      </c>
      <c r="G315" s="38" t="s">
        <v>35</v>
      </c>
      <c r="H315" s="38" t="s">
        <v>1</v>
      </c>
      <c r="I315" s="38" t="s">
        <v>36</v>
      </c>
      <c r="J315" s="38" t="s">
        <v>26</v>
      </c>
      <c r="K315" s="38" t="s">
        <v>27</v>
      </c>
      <c r="L315" s="39" t="s">
        <v>41</v>
      </c>
      <c r="M315" s="38" t="s">
        <v>37</v>
      </c>
      <c r="N315" s="40" t="s">
        <v>42</v>
      </c>
      <c r="O315" s="27" t="s">
        <v>50</v>
      </c>
      <c r="P315" s="27" t="s">
        <v>38</v>
      </c>
    </row>
    <row r="316" spans="2:16" ht="36">
      <c r="B316" s="78"/>
      <c r="C316" s="28">
        <v>1</v>
      </c>
      <c r="D316" s="32" t="s">
        <v>590</v>
      </c>
      <c r="E316" s="33" t="s">
        <v>863</v>
      </c>
      <c r="F316" s="32" t="s">
        <v>329</v>
      </c>
      <c r="G316" s="32" t="s">
        <v>591</v>
      </c>
      <c r="H316" s="28" t="s">
        <v>39</v>
      </c>
      <c r="I316" s="32" t="s">
        <v>592</v>
      </c>
      <c r="J316" s="28"/>
      <c r="K316" s="34">
        <v>12500</v>
      </c>
      <c r="L316" s="75"/>
      <c r="M316" s="34">
        <f>J316*K316</f>
        <v>0</v>
      </c>
      <c r="N316" s="72">
        <v>1</v>
      </c>
      <c r="O316" s="37">
        <v>0.2</v>
      </c>
      <c r="P316" s="29">
        <f>M316*O316</f>
        <v>0</v>
      </c>
    </row>
    <row r="317" spans="2:16" ht="24">
      <c r="B317" s="78"/>
      <c r="C317" s="28">
        <v>2</v>
      </c>
      <c r="D317" s="32" t="s">
        <v>593</v>
      </c>
      <c r="E317" s="33" t="s">
        <v>864</v>
      </c>
      <c r="F317" s="32" t="s">
        <v>329</v>
      </c>
      <c r="G317" s="32" t="s">
        <v>594</v>
      </c>
      <c r="H317" s="28" t="s">
        <v>39</v>
      </c>
      <c r="I317" s="32" t="s">
        <v>595</v>
      </c>
      <c r="J317" s="28"/>
      <c r="K317" s="34">
        <v>9500</v>
      </c>
      <c r="L317" s="75"/>
      <c r="M317" s="34">
        <f>J317*K317</f>
        <v>0</v>
      </c>
      <c r="N317" s="72"/>
      <c r="O317" s="37">
        <v>0.2</v>
      </c>
      <c r="P317" s="29">
        <f>M317*O317</f>
        <v>0</v>
      </c>
    </row>
    <row r="318" spans="2:16" ht="12.75">
      <c r="B318" s="78"/>
      <c r="C318" s="80" t="s">
        <v>596</v>
      </c>
      <c r="D318" s="80"/>
      <c r="E318" s="80"/>
      <c r="F318" s="80"/>
      <c r="G318" s="80"/>
      <c r="H318" s="80"/>
      <c r="I318" s="80"/>
      <c r="J318" s="80"/>
      <c r="K318" s="28"/>
      <c r="L318" s="29">
        <v>859500</v>
      </c>
      <c r="M318" s="34">
        <f>SUM(M316:M317)</f>
        <v>0</v>
      </c>
      <c r="N318" s="30"/>
      <c r="O318" s="31"/>
      <c r="P318" s="29">
        <f>SUM(P316:P317)</f>
        <v>0</v>
      </c>
    </row>
    <row r="319" spans="2:16" ht="12.75">
      <c r="B319" s="78" t="s">
        <v>597</v>
      </c>
      <c r="C319" s="79" t="s">
        <v>598</v>
      </c>
      <c r="D319" s="79"/>
      <c r="E319" s="79"/>
      <c r="F319" s="79"/>
      <c r="G319" s="79"/>
      <c r="H319" s="79"/>
      <c r="I319" s="79"/>
      <c r="J319" s="79"/>
      <c r="K319" s="28"/>
      <c r="L319" s="29"/>
      <c r="M319" s="28"/>
      <c r="N319" s="30"/>
      <c r="O319" s="31"/>
      <c r="P319" s="31"/>
    </row>
    <row r="320" spans="2:16" ht="36">
      <c r="B320" s="78"/>
      <c r="C320" s="38" t="s">
        <v>32</v>
      </c>
      <c r="D320" s="38" t="s">
        <v>33</v>
      </c>
      <c r="E320" s="38" t="s">
        <v>45</v>
      </c>
      <c r="F320" s="26" t="s">
        <v>34</v>
      </c>
      <c r="G320" s="38" t="s">
        <v>35</v>
      </c>
      <c r="H320" s="38" t="s">
        <v>1</v>
      </c>
      <c r="I320" s="38" t="s">
        <v>36</v>
      </c>
      <c r="J320" s="38" t="s">
        <v>26</v>
      </c>
      <c r="K320" s="38" t="s">
        <v>27</v>
      </c>
      <c r="L320" s="39" t="s">
        <v>41</v>
      </c>
      <c r="M320" s="38" t="s">
        <v>37</v>
      </c>
      <c r="N320" s="40" t="s">
        <v>42</v>
      </c>
      <c r="O320" s="27" t="s">
        <v>50</v>
      </c>
      <c r="P320" s="27" t="s">
        <v>38</v>
      </c>
    </row>
    <row r="321" spans="2:16" ht="24">
      <c r="B321" s="78"/>
      <c r="C321" s="28">
        <v>1</v>
      </c>
      <c r="D321" s="32" t="s">
        <v>599</v>
      </c>
      <c r="E321" s="33" t="s">
        <v>865</v>
      </c>
      <c r="F321" s="32" t="s">
        <v>600</v>
      </c>
      <c r="G321" s="32" t="s">
        <v>601</v>
      </c>
      <c r="H321" s="28" t="s">
        <v>39</v>
      </c>
      <c r="I321" s="32" t="s">
        <v>40</v>
      </c>
      <c r="J321" s="28"/>
      <c r="K321" s="34">
        <v>165000</v>
      </c>
      <c r="L321" s="75"/>
      <c r="M321" s="34">
        <f>J321*K321</f>
        <v>0</v>
      </c>
      <c r="N321" s="72">
        <v>1</v>
      </c>
      <c r="O321" s="37">
        <v>0.2</v>
      </c>
      <c r="P321" s="29">
        <f>M321*O321</f>
        <v>0</v>
      </c>
    </row>
    <row r="322" spans="2:16" ht="24">
      <c r="B322" s="78"/>
      <c r="C322" s="28">
        <v>2</v>
      </c>
      <c r="D322" s="32" t="s">
        <v>602</v>
      </c>
      <c r="E322" s="33" t="s">
        <v>866</v>
      </c>
      <c r="F322" s="32" t="s">
        <v>603</v>
      </c>
      <c r="G322" s="32" t="s">
        <v>604</v>
      </c>
      <c r="H322" s="28" t="s">
        <v>39</v>
      </c>
      <c r="I322" s="32" t="s">
        <v>40</v>
      </c>
      <c r="J322" s="28"/>
      <c r="K322" s="34">
        <v>22000</v>
      </c>
      <c r="L322" s="75"/>
      <c r="M322" s="34">
        <f>J322*K322</f>
        <v>0</v>
      </c>
      <c r="N322" s="72"/>
      <c r="O322" s="37">
        <v>0.2</v>
      </c>
      <c r="P322" s="29">
        <f>M322*O322</f>
        <v>0</v>
      </c>
    </row>
    <row r="323" spans="2:16" ht="24">
      <c r="B323" s="78"/>
      <c r="C323" s="28">
        <v>3</v>
      </c>
      <c r="D323" s="32" t="s">
        <v>605</v>
      </c>
      <c r="E323" s="33" t="s">
        <v>867</v>
      </c>
      <c r="F323" s="32" t="s">
        <v>603</v>
      </c>
      <c r="G323" s="32" t="s">
        <v>606</v>
      </c>
      <c r="H323" s="28" t="s">
        <v>39</v>
      </c>
      <c r="I323" s="32" t="s">
        <v>607</v>
      </c>
      <c r="J323" s="28"/>
      <c r="K323" s="34">
        <v>2850</v>
      </c>
      <c r="L323" s="75"/>
      <c r="M323" s="34">
        <f>J323*K323</f>
        <v>0</v>
      </c>
      <c r="N323" s="72"/>
      <c r="O323" s="37">
        <v>0.2</v>
      </c>
      <c r="P323" s="29">
        <f>M323*O323</f>
        <v>0</v>
      </c>
    </row>
    <row r="324" spans="2:16" ht="12.75">
      <c r="B324" s="78"/>
      <c r="C324" s="28">
        <v>4</v>
      </c>
      <c r="D324" s="32" t="s">
        <v>608</v>
      </c>
      <c r="E324" s="33" t="s">
        <v>868</v>
      </c>
      <c r="F324" s="32" t="s">
        <v>600</v>
      </c>
      <c r="G324" s="32" t="s">
        <v>609</v>
      </c>
      <c r="H324" s="28" t="s">
        <v>39</v>
      </c>
      <c r="I324" s="32" t="s">
        <v>334</v>
      </c>
      <c r="J324" s="28"/>
      <c r="K324" s="34">
        <v>54000</v>
      </c>
      <c r="L324" s="75"/>
      <c r="M324" s="34">
        <f>J324*K324</f>
        <v>0</v>
      </c>
      <c r="N324" s="72"/>
      <c r="O324" s="37">
        <v>0.2</v>
      </c>
      <c r="P324" s="29">
        <f>M324*O324</f>
        <v>0</v>
      </c>
    </row>
    <row r="325" spans="2:16" ht="12.75">
      <c r="B325" s="78"/>
      <c r="C325" s="80" t="s">
        <v>610</v>
      </c>
      <c r="D325" s="80"/>
      <c r="E325" s="80"/>
      <c r="F325" s="80"/>
      <c r="G325" s="80"/>
      <c r="H325" s="80"/>
      <c r="I325" s="80"/>
      <c r="J325" s="80"/>
      <c r="K325" s="28"/>
      <c r="L325" s="29">
        <v>487700</v>
      </c>
      <c r="M325" s="34">
        <f>SUM(M321:M324)</f>
        <v>0</v>
      </c>
      <c r="N325" s="30"/>
      <c r="O325" s="31"/>
      <c r="P325" s="29">
        <f>SUM(P321:P324)</f>
        <v>0</v>
      </c>
    </row>
    <row r="326" spans="2:16" ht="13.5" customHeight="1">
      <c r="B326" s="73" t="s">
        <v>43</v>
      </c>
      <c r="C326" s="73"/>
      <c r="D326" s="73"/>
      <c r="E326" s="73"/>
      <c r="F326" s="73"/>
      <c r="G326" s="73"/>
      <c r="H326" s="73"/>
      <c r="I326" s="73"/>
      <c r="J326" s="73"/>
      <c r="K326" s="73"/>
      <c r="L326" s="46">
        <f>L21+L32+L57+L70+L90+L123+L129+L139+L169+L194+L198+L209+L232+L244+L256+L281+L313+L318+L325</f>
        <v>108813002.64</v>
      </c>
      <c r="M326" s="46">
        <f>M21+M32+M57+M70+M90+M123+M129+M139+M169+M194+M198+M209+M232+M244+M256+M281+M313+M318+M325</f>
        <v>0</v>
      </c>
      <c r="N326" s="47">
        <f>AVERAGE(N12,N24,N35,N60,N73,N93,N126,N132,N142,N172,N197,N201,N212,N235,N247,N259,N284,N316,N321)</f>
        <v>1.0526315789473684</v>
      </c>
      <c r="O326" s="46">
        <f>O21+O32+O57+O70+O90+O123+O129+O139+O169+O194+O209+O232+O244+O256+O281+O313+O318+O325</f>
        <v>0</v>
      </c>
      <c r="P326" s="46">
        <f>P21+P32+P57+P70+P90+P123+P129+P139+P169+P194+P198+P209+P232+P244+P256+P281+P313+P318+P325</f>
        <v>0</v>
      </c>
    </row>
    <row r="327" spans="2:16" ht="13.5" customHeight="1">
      <c r="B327" s="73" t="s">
        <v>25</v>
      </c>
      <c r="C327" s="73"/>
      <c r="D327" s="73"/>
      <c r="E327" s="73"/>
      <c r="F327" s="73"/>
      <c r="G327" s="73"/>
      <c r="H327" s="73"/>
      <c r="I327" s="73"/>
      <c r="J327" s="73"/>
      <c r="K327" s="73"/>
      <c r="L327" s="46"/>
      <c r="M327" s="46">
        <f>P326</f>
        <v>0</v>
      </c>
      <c r="N327" s="47"/>
      <c r="O327" s="48"/>
      <c r="P327" s="48"/>
    </row>
    <row r="328" spans="2:16" ht="13.5" customHeight="1">
      <c r="B328" s="73" t="s">
        <v>44</v>
      </c>
      <c r="C328" s="73"/>
      <c r="D328" s="73"/>
      <c r="E328" s="73"/>
      <c r="F328" s="73"/>
      <c r="G328" s="73"/>
      <c r="H328" s="73"/>
      <c r="I328" s="73"/>
      <c r="J328" s="73"/>
      <c r="K328" s="73"/>
      <c r="L328" s="46"/>
      <c r="M328" s="49">
        <f>M326+M327</f>
        <v>0</v>
      </c>
      <c r="N328" s="47"/>
      <c r="O328" s="48"/>
      <c r="P328" s="48"/>
    </row>
  </sheetData>
  <sheetProtection/>
  <mergeCells count="126">
    <mergeCell ref="H10:H11"/>
    <mergeCell ref="I10:I11"/>
    <mergeCell ref="F7:F8"/>
    <mergeCell ref="G7:G8"/>
    <mergeCell ref="H7:H8"/>
    <mergeCell ref="M7:M8"/>
    <mergeCell ref="I7:I8"/>
    <mergeCell ref="J7:J8"/>
    <mergeCell ref="K7:K8"/>
    <mergeCell ref="C9:J9"/>
    <mergeCell ref="K10:K11"/>
    <mergeCell ref="M10:M11"/>
    <mergeCell ref="B2:P2"/>
    <mergeCell ref="B4:K4"/>
    <mergeCell ref="B7:B8"/>
    <mergeCell ref="C7:C8"/>
    <mergeCell ref="D7:D8"/>
    <mergeCell ref="O10:O11"/>
    <mergeCell ref="C6:P6"/>
    <mergeCell ref="O7:O8"/>
    <mergeCell ref="C21:J21"/>
    <mergeCell ref="B22:B32"/>
    <mergeCell ref="C22:J22"/>
    <mergeCell ref="C32:J32"/>
    <mergeCell ref="D10:D11"/>
    <mergeCell ref="F10:F11"/>
    <mergeCell ref="G10:G11"/>
    <mergeCell ref="J10:J11"/>
    <mergeCell ref="B9:B21"/>
    <mergeCell ref="C10:C11"/>
    <mergeCell ref="B33:B57"/>
    <mergeCell ref="C33:J33"/>
    <mergeCell ref="C57:J57"/>
    <mergeCell ref="B58:B70"/>
    <mergeCell ref="C58:J58"/>
    <mergeCell ref="C70:J70"/>
    <mergeCell ref="B71:B90"/>
    <mergeCell ref="C71:J71"/>
    <mergeCell ref="C90:J90"/>
    <mergeCell ref="B91:B122"/>
    <mergeCell ref="C91:J91"/>
    <mergeCell ref="C123:J123"/>
    <mergeCell ref="B124:B129"/>
    <mergeCell ref="C124:J124"/>
    <mergeCell ref="C129:J129"/>
    <mergeCell ref="B130:B139"/>
    <mergeCell ref="C130:J130"/>
    <mergeCell ref="C139:J139"/>
    <mergeCell ref="B140:B169"/>
    <mergeCell ref="C140:J140"/>
    <mergeCell ref="C169:J169"/>
    <mergeCell ref="B170:B194"/>
    <mergeCell ref="C170:J170"/>
    <mergeCell ref="C194:J194"/>
    <mergeCell ref="B199:B209"/>
    <mergeCell ref="C199:J199"/>
    <mergeCell ref="C209:J209"/>
    <mergeCell ref="B210:B232"/>
    <mergeCell ref="C210:J210"/>
    <mergeCell ref="C232:J232"/>
    <mergeCell ref="B233:B244"/>
    <mergeCell ref="C233:J233"/>
    <mergeCell ref="C244:J244"/>
    <mergeCell ref="B245:B256"/>
    <mergeCell ref="C245:J245"/>
    <mergeCell ref="C256:J256"/>
    <mergeCell ref="B257:B281"/>
    <mergeCell ref="C257:J257"/>
    <mergeCell ref="C281:J281"/>
    <mergeCell ref="B282:B313"/>
    <mergeCell ref="C282:J282"/>
    <mergeCell ref="C313:J313"/>
    <mergeCell ref="B314:B318"/>
    <mergeCell ref="C314:J314"/>
    <mergeCell ref="C318:J318"/>
    <mergeCell ref="B319:B325"/>
    <mergeCell ref="C319:J319"/>
    <mergeCell ref="C325:J325"/>
    <mergeCell ref="L35:L56"/>
    <mergeCell ref="L60:L69"/>
    <mergeCell ref="L73:L89"/>
    <mergeCell ref="L93:L122"/>
    <mergeCell ref="E7:E8"/>
    <mergeCell ref="E10:E11"/>
    <mergeCell ref="L7:L8"/>
    <mergeCell ref="L10:L11"/>
    <mergeCell ref="L12:L20"/>
    <mergeCell ref="L24:L31"/>
    <mergeCell ref="L126:L128"/>
    <mergeCell ref="L132:L138"/>
    <mergeCell ref="L142:L168"/>
    <mergeCell ref="L172:L193"/>
    <mergeCell ref="L201:L208"/>
    <mergeCell ref="L212:L231"/>
    <mergeCell ref="L235:L243"/>
    <mergeCell ref="L247:L255"/>
    <mergeCell ref="L259:L280"/>
    <mergeCell ref="L284:L312"/>
    <mergeCell ref="L316:L317"/>
    <mergeCell ref="L321:L324"/>
    <mergeCell ref="B326:K326"/>
    <mergeCell ref="B327:K327"/>
    <mergeCell ref="B328:K328"/>
    <mergeCell ref="N7:N8"/>
    <mergeCell ref="N12:N20"/>
    <mergeCell ref="N10:N11"/>
    <mergeCell ref="N24:N31"/>
    <mergeCell ref="N35:N56"/>
    <mergeCell ref="N60:N69"/>
    <mergeCell ref="N73:N89"/>
    <mergeCell ref="N93:N122"/>
    <mergeCell ref="N126:N128"/>
    <mergeCell ref="N132:N138"/>
    <mergeCell ref="N142:N168"/>
    <mergeCell ref="N172:N193"/>
    <mergeCell ref="N201:N208"/>
    <mergeCell ref="C195:J195"/>
    <mergeCell ref="C198:J198"/>
    <mergeCell ref="B195:B198"/>
    <mergeCell ref="N212:N231"/>
    <mergeCell ref="N321:N324"/>
    <mergeCell ref="N284:N312"/>
    <mergeCell ref="N316:N317"/>
    <mergeCell ref="N259:N280"/>
    <mergeCell ref="N235:N243"/>
    <mergeCell ref="N247:N255"/>
  </mergeCells>
  <printOptions/>
  <pageMargins left="0.196850393700787" right="0.196850393700787" top="0" bottom="0" header="0" footer="0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7" sqref="E7:G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1" t="s">
        <v>24</v>
      </c>
      <c r="C2" s="1"/>
      <c r="D2" s="1"/>
      <c r="E2" s="2" t="s">
        <v>46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2</v>
      </c>
      <c r="C5" s="5" t="s">
        <v>28</v>
      </c>
      <c r="D5" s="3"/>
      <c r="E5" s="6" t="s">
        <v>3</v>
      </c>
      <c r="F5" s="7" t="s">
        <v>4</v>
      </c>
      <c r="G5" s="8" t="s">
        <v>5</v>
      </c>
    </row>
    <row r="6" spans="2:7" ht="15" thickBot="1">
      <c r="B6" s="9"/>
      <c r="C6" s="10"/>
      <c r="D6" s="3"/>
      <c r="E6" s="11">
        <f>'Vicor d.o.o. - specifikacija'!L326</f>
        <v>108813002.64</v>
      </c>
      <c r="F6" s="11">
        <f>'Vicor d.o.o. - specifikacija'!M326</f>
        <v>0</v>
      </c>
      <c r="G6" s="12">
        <f>'Vicor d.o.o. - specifikacija'!M328</f>
        <v>0</v>
      </c>
    </row>
    <row r="7" spans="2:7" ht="24.75" customHeight="1" thickBot="1">
      <c r="B7" s="4" t="s">
        <v>6</v>
      </c>
      <c r="C7" s="13" t="s">
        <v>7</v>
      </c>
      <c r="D7" s="3"/>
      <c r="E7" s="86" t="s">
        <v>8</v>
      </c>
      <c r="F7" s="87"/>
      <c r="G7" s="88"/>
    </row>
    <row r="8" spans="2:7" ht="20.25" customHeight="1" thickBot="1">
      <c r="B8" s="9"/>
      <c r="C8" s="10"/>
      <c r="D8" s="3"/>
      <c r="E8" s="14">
        <f>E6/1000</f>
        <v>108813.00264</v>
      </c>
      <c r="F8" s="14">
        <f>F6/1000</f>
        <v>0</v>
      </c>
      <c r="G8" s="15">
        <f>G6/1000</f>
        <v>0</v>
      </c>
    </row>
    <row r="9" spans="2:7" ht="15">
      <c r="B9" s="4" t="s">
        <v>9</v>
      </c>
      <c r="C9" s="13" t="s">
        <v>10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11</v>
      </c>
      <c r="C11" s="13" t="s">
        <v>12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13</v>
      </c>
      <c r="D13" s="3"/>
      <c r="E13" s="17" t="s">
        <v>14</v>
      </c>
      <c r="F13" s="19"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15</v>
      </c>
      <c r="C15" s="5" t="s">
        <v>16</v>
      </c>
      <c r="D15" s="3"/>
      <c r="E15" s="17" t="s">
        <v>17</v>
      </c>
      <c r="F15" s="13" t="s">
        <v>23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18</v>
      </c>
      <c r="C17" s="5" t="s">
        <v>29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19</v>
      </c>
      <c r="C19" s="5" t="s">
        <v>20</v>
      </c>
    </row>
    <row r="20" spans="2:3" ht="14.25">
      <c r="B20" s="9"/>
      <c r="C20" s="10"/>
    </row>
    <row r="21" spans="2:3" ht="15">
      <c r="B21" s="4" t="s">
        <v>21</v>
      </c>
      <c r="C21" s="20" t="s">
        <v>30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Ivana Antic</cp:lastModifiedBy>
  <cp:lastPrinted>2020-04-03T12:35:40Z</cp:lastPrinted>
  <dcterms:created xsi:type="dcterms:W3CDTF">2014-01-17T13:07:43Z</dcterms:created>
  <dcterms:modified xsi:type="dcterms:W3CDTF">2020-06-17T13:11:10Z</dcterms:modified>
  <cp:category/>
  <cp:version/>
  <cp:contentType/>
  <cp:contentStatus/>
</cp:coreProperties>
</file>