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Elta 90 - specifikacija" sheetId="1" r:id="rId1"/>
    <sheet name="Elta 90 d.o.o. - Obrazac KVI" sheetId="2" r:id="rId2"/>
  </sheets>
  <definedNames>
    <definedName name="_xlnm.Print_Area" localSheetId="0">'Elta 90 - specifikacija'!$B$1:$P$5</definedName>
    <definedName name="_xlnm.Print_Area" localSheetId="1">'Elta 90 d.o.o. - Obrazac KVI'!$A$1:$H$22</definedName>
  </definedNames>
  <calcPr fullCalcOnLoad="1"/>
</workbook>
</file>

<file path=xl/sharedStrings.xml><?xml version="1.0" encoding="utf-8"?>
<sst xmlns="http://schemas.openxmlformats.org/spreadsheetml/2006/main" count="383" uniqueCount="161">
  <si>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</si>
  <si>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</si>
  <si>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</si>
  <si>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</si>
  <si>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</si>
  <si>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</si>
  <si>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</si>
  <si>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</si>
  <si>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</si>
  <si>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</si>
  <si>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</si>
  <si>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</si>
  <si>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</si>
  <si>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</si>
  <si>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</si>
  <si>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</si>
  <si>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</si>
  <si>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</si>
  <si>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</si>
  <si>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</si>
  <si>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</si>
  <si>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</si>
  <si>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</si>
  <si>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</si>
  <si>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</si>
  <si>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</si>
  <si>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</si>
  <si>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</si>
  <si>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</si>
  <si>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</si>
  <si>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</si>
  <si>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Партија</t>
  </si>
  <si>
    <t>Редни број ставке</t>
  </si>
  <si>
    <t>Назив ставке</t>
  </si>
  <si>
    <t xml:space="preserve">Произвођач </t>
  </si>
  <si>
    <t>Заштићени назив понуђеног добра</t>
  </si>
  <si>
    <t>Величина паковања</t>
  </si>
  <si>
    <t>Укупна цена без ПДВ-а</t>
  </si>
  <si>
    <t>Износ ПДВ-а</t>
  </si>
  <si>
    <t>Број понуда по партији</t>
  </si>
  <si>
    <t>Шифра предметног добра</t>
  </si>
  <si>
    <t>Број партије</t>
  </si>
  <si>
    <t>Назив партије</t>
  </si>
  <si>
    <t>Стопа ПДВ-а</t>
  </si>
  <si>
    <t>Укупна процењена вредност без ПДВ-а</t>
  </si>
  <si>
    <t>УКУПНА ВРЕДНОСТ СА ПДВ-ом</t>
  </si>
  <si>
    <t xml:space="preserve">Назив добављача: Elta 90 MEDICAL SCIENECE d.o.o. </t>
  </si>
  <si>
    <t xml:space="preserve">Elta 90 MEDICAL SCIENECE d.o.o.  </t>
  </si>
  <si>
    <t>Партија 114</t>
  </si>
  <si>
    <t>Laboratorijski testovi i reagensi za aparat protočni citometar  FC 500 Backmann Coulter</t>
  </si>
  <si>
    <t>CD16 konjugiovano sa pc5</t>
  </si>
  <si>
    <t>BeckmanCoulter</t>
  </si>
  <si>
    <t>kutija</t>
  </si>
  <si>
    <t>1ml</t>
  </si>
  <si>
    <t xml:space="preserve">Annexin V-FITC/7-AAD kit - konjugovano sa FITC  </t>
  </si>
  <si>
    <t xml:space="preserve">CD10 - konjugovano sa PE   </t>
  </si>
  <si>
    <t xml:space="preserve">CD11b - konjugovano sa PE  </t>
  </si>
  <si>
    <t xml:space="preserve">Myeloperoxidase - konjugovano sa PE  </t>
  </si>
  <si>
    <t xml:space="preserve">CD19 - konjugovano sa PE </t>
  </si>
  <si>
    <t xml:space="preserve">CD20 - konjugovano sa PC5  </t>
  </si>
  <si>
    <t xml:space="preserve">CD2 - konjugovano sa FITC  </t>
  </si>
  <si>
    <t xml:space="preserve">CD3 - konjugovano sa ECD  </t>
  </si>
  <si>
    <t xml:space="preserve">CD33 - konjugovano sa PC5   </t>
  </si>
  <si>
    <t xml:space="preserve">CD38 - konjugovano sa PC5  </t>
  </si>
  <si>
    <t xml:space="preserve">CD43 konjugovano sa pe </t>
  </si>
  <si>
    <t>CD5 - konjugovano sa pc7</t>
  </si>
  <si>
    <t xml:space="preserve">CD79b - konjugovano sa PE  </t>
  </si>
  <si>
    <t xml:space="preserve">CD7 - konjugovano sa FITC  </t>
  </si>
  <si>
    <t xml:space="preserve">FMC7 - konjugovano sa FITC  </t>
  </si>
  <si>
    <t xml:space="preserve">HLA-DR - konjugovano sa PE  </t>
  </si>
  <si>
    <t>IgG1 mouse - konjugovano sa PC5  anti human</t>
  </si>
  <si>
    <t>IgG1 mouse - konjugovano sa PC7  anti human</t>
  </si>
  <si>
    <t xml:space="preserve">CD22 - konjugovano sa PC5  </t>
  </si>
  <si>
    <t>Sample Tubes  2523749</t>
  </si>
  <si>
    <t xml:space="preserve">TdT - konjugovano sa FITC </t>
  </si>
  <si>
    <t xml:space="preserve">Flow-Check Fluorospheres fitc, pe, pc5, pc7, ecd </t>
  </si>
  <si>
    <t>IMMUNOPREP Reagent System</t>
  </si>
  <si>
    <t xml:space="preserve">IntraPrep Perm Reagent  </t>
  </si>
  <si>
    <t xml:space="preserve">CD4 - konjugovano sa PE  </t>
  </si>
  <si>
    <t xml:space="preserve">CD8 - konjugovano sa FITC  </t>
  </si>
  <si>
    <t xml:space="preserve">CD13 - konjugovano sa PE  </t>
  </si>
  <si>
    <t xml:space="preserve">CD14 - konjugovano sa FITC  </t>
  </si>
  <si>
    <t xml:space="preserve">CD15 - konjugovano sa PE  </t>
  </si>
  <si>
    <t xml:space="preserve">CD19 - konjugovano sa FITC </t>
  </si>
  <si>
    <t xml:space="preserve">CD21 - konjugovano sa FITC  </t>
  </si>
  <si>
    <t xml:space="preserve">CD23 - konjugovano sa ECD  </t>
  </si>
  <si>
    <t xml:space="preserve">CD34 - konjugovano sa PE  </t>
  </si>
  <si>
    <t xml:space="preserve">CD45 - konjugovano sa pc7  </t>
  </si>
  <si>
    <t xml:space="preserve">CD45 - konjugovano sa PC5  </t>
  </si>
  <si>
    <t xml:space="preserve">CD56 - konjugovano sa PE  </t>
  </si>
  <si>
    <t xml:space="preserve">CD103 - konjugovano sa FITC  </t>
  </si>
  <si>
    <t xml:space="preserve">CD117 - konjugovano sa PC5  </t>
  </si>
  <si>
    <t xml:space="preserve">CD65 - konjugovano sa FITC  </t>
  </si>
  <si>
    <t xml:space="preserve">KAPPA - konjugovano sa FITC  </t>
  </si>
  <si>
    <t>IgG1 mouse - konjugovano sa FITC  anti human</t>
  </si>
  <si>
    <t>IgG1 mouse - konjugovano sa PE  anti human</t>
  </si>
  <si>
    <t>IgG1 mouse - konjugovano sa ECD  anti human</t>
  </si>
  <si>
    <t xml:space="preserve">lambda pe </t>
  </si>
  <si>
    <t>IsoFlow Sheath Fluid  8547008</t>
  </si>
  <si>
    <t>Coulter Clanz  8546929</t>
  </si>
  <si>
    <t>CD11c konjugovano sa pc5</t>
  </si>
  <si>
    <t>CD41 konjugovano sa fitc</t>
  </si>
  <si>
    <t>CD64 konjugovano sa pe</t>
  </si>
  <si>
    <t>IgM konjugovano sa pe</t>
  </si>
  <si>
    <t>IgD konjugovano sa fitc</t>
  </si>
  <si>
    <t xml:space="preserve">CD79a konjugovano sa pc5 </t>
  </si>
  <si>
    <t>Укупно за партију 114:</t>
  </si>
  <si>
    <t>УКУПНА ВРЕДНОСТ БЕЗ ПДВ-а</t>
  </si>
  <si>
    <t>RGN202831</t>
  </si>
  <si>
    <t>RGN202832</t>
  </si>
  <si>
    <t>RGN202833</t>
  </si>
  <si>
    <t>RGN202834</t>
  </si>
  <si>
    <t>RGN202835</t>
  </si>
  <si>
    <t>RGN202836</t>
  </si>
  <si>
    <t>RGN202837</t>
  </si>
  <si>
    <t>RGN202838</t>
  </si>
  <si>
    <t>RGN202839</t>
  </si>
  <si>
    <t>RGN202840</t>
  </si>
  <si>
    <t>RGN202841</t>
  </si>
  <si>
    <t>RGN202842</t>
  </si>
  <si>
    <t>RGN202843</t>
  </si>
  <si>
    <t>RGN202844</t>
  </si>
  <si>
    <t>RGN202845</t>
  </si>
  <si>
    <t>RGN202846</t>
  </si>
  <si>
    <t>RGN202847</t>
  </si>
  <si>
    <t>RGN202848</t>
  </si>
  <si>
    <t>RGN202849</t>
  </si>
  <si>
    <t>RGN202850</t>
  </si>
  <si>
    <t>RGN202851</t>
  </si>
  <si>
    <t>RGN202852</t>
  </si>
  <si>
    <t>RGN202853</t>
  </si>
  <si>
    <t>RGN202854</t>
  </si>
  <si>
    <t>RGN202855</t>
  </si>
  <si>
    <t>RGN202856</t>
  </si>
  <si>
    <t>RGN202857</t>
  </si>
  <si>
    <t>RGN202858</t>
  </si>
  <si>
    <t>RGN202859</t>
  </si>
  <si>
    <t>RGN202860</t>
  </si>
  <si>
    <t>RGN202861</t>
  </si>
  <si>
    <t>RGN202862</t>
  </si>
  <si>
    <t>RGN202863</t>
  </si>
  <si>
    <t>RGN202864</t>
  </si>
  <si>
    <t>RGN202865</t>
  </si>
  <si>
    <t>RGN202866</t>
  </si>
  <si>
    <t>RGN202867</t>
  </si>
  <si>
    <t>RGN202868</t>
  </si>
  <si>
    <t>RGN202869</t>
  </si>
  <si>
    <t>RGN202870</t>
  </si>
  <si>
    <t>RGN202871</t>
  </si>
  <si>
    <t>RGN202872</t>
  </si>
  <si>
    <t>RGN202873</t>
  </si>
  <si>
    <t>RGN202874</t>
  </si>
  <si>
    <t>RGN202875</t>
  </si>
  <si>
    <t>RGN202876</t>
  </si>
  <si>
    <t>RGN202877</t>
  </si>
  <si>
    <t>RGN202878</t>
  </si>
  <si>
    <t>RGN202879</t>
  </si>
  <si>
    <t>RGN202880</t>
  </si>
  <si>
    <t>RGN202881</t>
  </si>
  <si>
    <t>RGN202882</t>
  </si>
  <si>
    <t>RGN202883</t>
  </si>
</sst>
</file>

<file path=xl/styles.xml><?xml version="1.0" encoding="utf-8"?>
<styleSheet xmlns="http://schemas.openxmlformats.org/spreadsheetml/2006/main">
  <numFmts count="3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17" borderId="0" applyNumberFormat="0" applyBorder="0" applyAlignment="0" applyProtection="0"/>
    <xf numFmtId="0" fontId="42" fillId="27" borderId="0" applyNumberFormat="0" applyBorder="0" applyAlignment="0" applyProtection="0"/>
    <xf numFmtId="0" fontId="8" fillId="19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42" fillId="38" borderId="0" applyNumberFormat="0" applyBorder="0" applyAlignment="0" applyProtection="0"/>
    <xf numFmtId="0" fontId="8" fillId="39" borderId="0" applyNumberFormat="0" applyBorder="0" applyAlignment="0" applyProtection="0"/>
    <xf numFmtId="0" fontId="42" fillId="40" borderId="0" applyNumberFormat="0" applyBorder="0" applyAlignment="0" applyProtection="0"/>
    <xf numFmtId="0" fontId="8" fillId="29" borderId="0" applyNumberFormat="0" applyBorder="0" applyAlignment="0" applyProtection="0"/>
    <xf numFmtId="0" fontId="42" fillId="41" borderId="0" applyNumberFormat="0" applyBorder="0" applyAlignment="0" applyProtection="0"/>
    <xf numFmtId="0" fontId="8" fillId="31" borderId="0" applyNumberFormat="0" applyBorder="0" applyAlignment="0" applyProtection="0"/>
    <xf numFmtId="0" fontId="42" fillId="42" borderId="0" applyNumberFormat="0" applyBorder="0" applyAlignment="0" applyProtection="0"/>
    <xf numFmtId="0" fontId="8" fillId="43" borderId="0" applyNumberFormat="0" applyBorder="0" applyAlignment="0" applyProtection="0"/>
    <xf numFmtId="0" fontId="43" fillId="44" borderId="0" applyNumberFormat="0" applyBorder="0" applyAlignment="0" applyProtection="0"/>
    <xf numFmtId="0" fontId="9" fillId="5" borderId="0" applyNumberFormat="0" applyBorder="0" applyAlignment="0" applyProtection="0"/>
    <xf numFmtId="0" fontId="44" fillId="45" borderId="1" applyNumberFormat="0" applyAlignment="0" applyProtection="0"/>
    <xf numFmtId="0" fontId="10" fillId="46" borderId="2" applyNumberFormat="0" applyAlignment="0" applyProtection="0"/>
    <xf numFmtId="0" fontId="45" fillId="47" borderId="3" applyNumberFormat="0" applyAlignment="0" applyProtection="0"/>
    <xf numFmtId="0" fontId="11" fillId="48" borderId="4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0">
      <alignment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5" applyNumberFormat="0" applyFill="0" applyAlignment="0" applyProtection="0"/>
    <xf numFmtId="0" fontId="14" fillId="0" borderId="6" applyNumberFormat="0" applyFill="0" applyAlignment="0" applyProtection="0"/>
    <xf numFmtId="0" fontId="49" fillId="0" borderId="7" applyNumberFormat="0" applyFill="0" applyAlignment="0" applyProtection="0"/>
    <xf numFmtId="0" fontId="15" fillId="0" borderId="8" applyNumberFormat="0" applyFill="0" applyAlignment="0" applyProtection="0"/>
    <xf numFmtId="0" fontId="50" fillId="0" borderId="9" applyNumberFormat="0" applyFill="0" applyAlignment="0" applyProtection="0"/>
    <xf numFmtId="0" fontId="16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50" borderId="1" applyNumberFormat="0" applyAlignment="0" applyProtection="0"/>
    <xf numFmtId="0" fontId="17" fillId="13" borderId="2" applyNumberFormat="0" applyAlignment="0" applyProtection="0"/>
    <xf numFmtId="0" fontId="52" fillId="0" borderId="11" applyNumberFormat="0" applyFill="0" applyAlignment="0" applyProtection="0"/>
    <xf numFmtId="0" fontId="18" fillId="0" borderId="12" applyNumberFormat="0" applyFill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1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6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3" fillId="55" borderId="19" xfId="95" applyFont="1" applyFill="1" applyBorder="1" applyAlignment="1">
      <alignment horizontal="center" vertical="center" wrapText="1"/>
      <protection/>
    </xf>
    <xf numFmtId="4" fontId="58" fillId="0" borderId="19" xfId="95" applyNumberFormat="1" applyFont="1" applyFill="1" applyBorder="1" applyAlignment="1">
      <alignment horizontal="center" vertical="center" wrapText="1"/>
      <protection/>
    </xf>
    <xf numFmtId="0" fontId="4" fillId="55" borderId="20" xfId="95" applyFont="1" applyFill="1" applyBorder="1" applyAlignment="1">
      <alignment horizontal="center" vertical="center" wrapText="1"/>
      <protection/>
    </xf>
    <xf numFmtId="0" fontId="4" fillId="55" borderId="21" xfId="95" applyFont="1" applyFill="1" applyBorder="1" applyAlignment="1">
      <alignment horizontal="center" vertical="center" wrapText="1"/>
      <protection/>
    </xf>
    <xf numFmtId="0" fontId="4" fillId="55" borderId="22" xfId="95" applyFont="1" applyFill="1" applyBorder="1" applyAlignment="1">
      <alignment horizontal="center" vertical="center" wrapText="1"/>
      <protection/>
    </xf>
    <xf numFmtId="0" fontId="59" fillId="0" borderId="0" xfId="95" applyFont="1" applyAlignment="1">
      <alignment wrapText="1"/>
      <protection/>
    </xf>
    <xf numFmtId="0" fontId="60" fillId="0" borderId="0" xfId="95" applyFont="1" applyAlignment="1">
      <alignment wrapText="1"/>
      <protection/>
    </xf>
    <xf numFmtId="4" fontId="56" fillId="0" borderId="20" xfId="95" applyNumberFormat="1" applyFont="1" applyBorder="1" applyAlignment="1">
      <alignment vertical="center" wrapText="1"/>
      <protection/>
    </xf>
    <xf numFmtId="4" fontId="56" fillId="0" borderId="22" xfId="95" applyNumberFormat="1" applyFont="1" applyBorder="1" applyAlignment="1">
      <alignment vertical="center" wrapText="1"/>
      <protection/>
    </xf>
    <xf numFmtId="0" fontId="60" fillId="0" borderId="19" xfId="95" applyFont="1" applyBorder="1" applyAlignment="1">
      <alignment horizontal="center" vertical="center" wrapText="1"/>
      <protection/>
    </xf>
    <xf numFmtId="3" fontId="56" fillId="0" borderId="23" xfId="95" applyNumberFormat="1" applyFont="1" applyBorder="1" applyAlignment="1">
      <alignment vertical="center" wrapText="1"/>
      <protection/>
    </xf>
    <xf numFmtId="3" fontId="56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5" fillId="55" borderId="19" xfId="9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56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4" fontId="0" fillId="0" borderId="19" xfId="0" applyNumberFormat="1" applyFont="1" applyBorder="1" applyAlignment="1">
      <alignment horizontal="center" vertical="center"/>
    </xf>
    <xf numFmtId="4" fontId="59" fillId="0" borderId="19" xfId="0" applyNumberFormat="1" applyFont="1" applyBorder="1" applyAlignment="1">
      <alignment/>
    </xf>
    <xf numFmtId="4" fontId="24" fillId="56" borderId="19" xfId="0" applyNumberFormat="1" applyFont="1" applyFill="1" applyBorder="1" applyAlignment="1">
      <alignment horizontal="center" vertical="center" wrapText="1"/>
    </xf>
    <xf numFmtId="9" fontId="24" fillId="56" borderId="19" xfId="0" applyNumberFormat="1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57" borderId="19" xfId="0" applyFont="1" applyFill="1" applyBorder="1" applyAlignment="1">
      <alignment horizontal="center" vertical="center"/>
    </xf>
    <xf numFmtId="0" fontId="24" fillId="57" borderId="19" xfId="0" applyFont="1" applyFill="1" applyBorder="1" applyAlignment="1">
      <alignment horizontal="center" vertical="center" wrapText="1"/>
    </xf>
    <xf numFmtId="3" fontId="24" fillId="0" borderId="25" xfId="0" applyNumberFormat="1" applyFont="1" applyFill="1" applyBorder="1" applyAlignment="1">
      <alignment horizontal="center" vertical="center" wrapText="1"/>
    </xf>
    <xf numFmtId="4" fontId="24" fillId="57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56" fillId="56" borderId="0" xfId="0" applyFont="1" applyFill="1" applyAlignment="1">
      <alignment horizontal="left"/>
    </xf>
    <xf numFmtId="4" fontId="0" fillId="56" borderId="19" xfId="0" applyNumberFormat="1" applyFont="1" applyFill="1" applyBorder="1" applyAlignment="1">
      <alignment horizontal="center" vertical="center"/>
    </xf>
    <xf numFmtId="0" fontId="0" fillId="56" borderId="0" xfId="0" applyFill="1" applyAlignment="1">
      <alignment/>
    </xf>
    <xf numFmtId="0" fontId="25" fillId="57" borderId="19" xfId="94" applyFont="1" applyFill="1" applyBorder="1" applyAlignment="1">
      <alignment vertical="center" wrapText="1"/>
      <protection/>
    </xf>
    <xf numFmtId="4" fontId="25" fillId="57" borderId="19" xfId="94" applyNumberFormat="1" applyFont="1" applyFill="1" applyBorder="1" applyAlignment="1">
      <alignment vertical="center" wrapText="1"/>
      <protection/>
    </xf>
    <xf numFmtId="4" fontId="59" fillId="56" borderId="19" xfId="0" applyNumberFormat="1" applyFont="1" applyFill="1" applyBorder="1" applyAlignment="1">
      <alignment/>
    </xf>
    <xf numFmtId="9" fontId="59" fillId="56" borderId="19" xfId="0" applyNumberFormat="1" applyFont="1" applyFill="1" applyBorder="1" applyAlignment="1">
      <alignment/>
    </xf>
    <xf numFmtId="9" fontId="0" fillId="56" borderId="19" xfId="0" applyNumberFormat="1" applyFont="1" applyFill="1" applyBorder="1" applyAlignment="1">
      <alignment horizontal="center" vertical="center"/>
    </xf>
    <xf numFmtId="1" fontId="0" fillId="56" borderId="0" xfId="0" applyNumberFormat="1" applyFill="1" applyAlignment="1">
      <alignment/>
    </xf>
    <xf numFmtId="1" fontId="59" fillId="56" borderId="19" xfId="0" applyNumberFormat="1" applyFont="1" applyFill="1" applyBorder="1" applyAlignment="1">
      <alignment/>
    </xf>
    <xf numFmtId="1" fontId="0" fillId="56" borderId="19" xfId="0" applyNumberFormat="1" applyFont="1" applyFill="1" applyBorder="1" applyAlignment="1">
      <alignment horizontal="center" vertical="center"/>
    </xf>
    <xf numFmtId="4" fontId="24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24" fillId="56" borderId="19" xfId="0" applyNumberFormat="1" applyFont="1" applyFill="1" applyBorder="1" applyAlignment="1">
      <alignment horizontal="center" vertical="center" wrapText="1"/>
    </xf>
    <xf numFmtId="1" fontId="56" fillId="56" borderId="0" xfId="0" applyNumberFormat="1" applyFont="1" applyFill="1" applyAlignment="1">
      <alignment horizontal="left"/>
    </xf>
    <xf numFmtId="4" fontId="0" fillId="56" borderId="26" xfId="0" applyNumberFormat="1" applyFont="1" applyFill="1" applyBorder="1" applyAlignment="1">
      <alignment horizontal="center" vertical="center"/>
    </xf>
    <xf numFmtId="4" fontId="0" fillId="56" borderId="27" xfId="0" applyNumberFormat="1" applyFont="1" applyFill="1" applyBorder="1" applyAlignment="1">
      <alignment horizontal="center" vertical="center"/>
    </xf>
    <xf numFmtId="4" fontId="0" fillId="56" borderId="28" xfId="0" applyNumberFormat="1" applyFont="1" applyFill="1" applyBorder="1" applyAlignment="1">
      <alignment horizontal="center" vertical="center"/>
    </xf>
    <xf numFmtId="1" fontId="0" fillId="56" borderId="26" xfId="0" applyNumberFormat="1" applyFont="1" applyFill="1" applyBorder="1" applyAlignment="1">
      <alignment horizontal="center" vertical="center"/>
    </xf>
    <xf numFmtId="1" fontId="0" fillId="56" borderId="27" xfId="0" applyNumberFormat="1" applyFont="1" applyFill="1" applyBorder="1" applyAlignment="1">
      <alignment horizontal="center" vertical="center"/>
    </xf>
    <xf numFmtId="1" fontId="0" fillId="56" borderId="28" xfId="0" applyNumberFormat="1" applyFont="1" applyFill="1" applyBorder="1" applyAlignment="1">
      <alignment horizontal="center" vertical="center"/>
    </xf>
    <xf numFmtId="0" fontId="25" fillId="57" borderId="25" xfId="94" applyFont="1" applyFill="1" applyBorder="1" applyAlignment="1">
      <alignment horizontal="right" vertical="center" wrapText="1"/>
      <protection/>
    </xf>
    <xf numFmtId="0" fontId="25" fillId="57" borderId="29" xfId="94" applyFont="1" applyFill="1" applyBorder="1" applyAlignment="1">
      <alignment horizontal="right" vertical="center" wrapText="1"/>
      <protection/>
    </xf>
    <xf numFmtId="0" fontId="25" fillId="57" borderId="30" xfId="94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left"/>
    </xf>
    <xf numFmtId="0" fontId="0" fillId="0" borderId="19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right" vertical="center"/>
    </xf>
    <xf numFmtId="0" fontId="56" fillId="0" borderId="25" xfId="0" applyFont="1" applyFill="1" applyBorder="1" applyAlignment="1">
      <alignment horizontal="right" vertical="center"/>
    </xf>
    <xf numFmtId="4" fontId="56" fillId="55" borderId="23" xfId="95" applyNumberFormat="1" applyFont="1" applyFill="1" applyBorder="1" applyAlignment="1">
      <alignment horizontal="center" vertical="center" wrapText="1"/>
      <protection/>
    </xf>
    <xf numFmtId="4" fontId="56" fillId="55" borderId="31" xfId="95" applyNumberFormat="1" applyFont="1" applyFill="1" applyBorder="1" applyAlignment="1">
      <alignment horizontal="center" vertical="center" wrapText="1"/>
      <protection/>
    </xf>
    <xf numFmtId="4" fontId="56" fillId="55" borderId="32" xfId="95" applyNumberFormat="1" applyFont="1" applyFill="1" applyBorder="1" applyAlignment="1">
      <alignment horizontal="center" vertical="center" wrapText="1"/>
      <protection/>
    </xf>
    <xf numFmtId="0" fontId="56" fillId="0" borderId="19" xfId="0" applyFont="1" applyFill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67"/>
  <sheetViews>
    <sheetView tabSelected="1" zoomScalePageLayoutView="0" workbookViewId="0" topLeftCell="A1">
      <selection activeCell="E11" sqref="E11:E63"/>
    </sheetView>
  </sheetViews>
  <sheetFormatPr defaultColWidth="9.140625" defaultRowHeight="12.75"/>
  <cols>
    <col min="2" max="2" width="13.28125" style="0" customWidth="1"/>
    <col min="3" max="3" width="8.57421875" style="0" customWidth="1"/>
    <col min="4" max="4" width="20.7109375" style="0" customWidth="1"/>
    <col min="5" max="5" width="16.00390625" style="0" customWidth="1"/>
    <col min="6" max="6" width="14.421875" style="0" customWidth="1"/>
    <col min="7" max="7" width="14.57421875" style="0" customWidth="1"/>
    <col min="8" max="8" width="14.28125" style="0" customWidth="1"/>
    <col min="9" max="9" width="12.00390625" style="0" customWidth="1"/>
    <col min="10" max="10" width="14.7109375" style="0" customWidth="1"/>
    <col min="11" max="11" width="15.28125" style="0" customWidth="1"/>
    <col min="12" max="12" width="14.140625" style="40" hidden="1" customWidth="1"/>
    <col min="13" max="13" width="13.8515625" style="0" bestFit="1" customWidth="1"/>
    <col min="14" max="14" width="13.8515625" style="46" hidden="1" customWidth="1"/>
    <col min="15" max="15" width="13.8515625" style="40" hidden="1" customWidth="1"/>
    <col min="16" max="16" width="11.421875" style="40" hidden="1" customWidth="1"/>
    <col min="17" max="17" width="13.421875" style="19" customWidth="1"/>
    <col min="18" max="18" width="11.7109375" style="18" customWidth="1"/>
    <col min="19" max="19" width="9.140625" style="18" customWidth="1"/>
    <col min="20" max="20" width="9.140625" style="0" customWidth="1"/>
  </cols>
  <sheetData>
    <row r="2" spans="2:16" ht="12.75">
      <c r="B2" s="62" t="s">
        <v>22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4" spans="2:15" ht="12.75">
      <c r="B4" s="63" t="s">
        <v>46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52"/>
      <c r="O4" s="38"/>
    </row>
    <row r="7" spans="2:16" ht="14.25">
      <c r="B7" s="23" t="s">
        <v>41</v>
      </c>
      <c r="C7" s="24" t="s">
        <v>42</v>
      </c>
      <c r="D7" s="24"/>
      <c r="E7" s="24"/>
      <c r="F7" s="24"/>
      <c r="G7" s="24"/>
      <c r="H7" s="24"/>
      <c r="I7" s="24"/>
      <c r="J7" s="24"/>
      <c r="K7" s="25"/>
      <c r="L7" s="39"/>
      <c r="M7" s="26"/>
      <c r="N7" s="47"/>
      <c r="O7" s="44"/>
      <c r="P7" s="43"/>
    </row>
    <row r="8" spans="2:19" s="50" customFormat="1" ht="51">
      <c r="B8" s="29" t="s">
        <v>31</v>
      </c>
      <c r="C8" s="29" t="s">
        <v>32</v>
      </c>
      <c r="D8" s="30" t="s">
        <v>33</v>
      </c>
      <c r="E8" s="30" t="s">
        <v>40</v>
      </c>
      <c r="F8" s="23" t="s">
        <v>34</v>
      </c>
      <c r="G8" s="30" t="s">
        <v>35</v>
      </c>
      <c r="H8" s="30" t="s">
        <v>1</v>
      </c>
      <c r="I8" s="30" t="s">
        <v>36</v>
      </c>
      <c r="J8" s="33" t="s">
        <v>26</v>
      </c>
      <c r="K8" s="49" t="s">
        <v>27</v>
      </c>
      <c r="L8" s="27" t="s">
        <v>44</v>
      </c>
      <c r="M8" s="49" t="s">
        <v>37</v>
      </c>
      <c r="N8" s="51" t="s">
        <v>39</v>
      </c>
      <c r="O8" s="28" t="s">
        <v>43</v>
      </c>
      <c r="P8" s="27" t="s">
        <v>38</v>
      </c>
      <c r="Q8" s="19"/>
      <c r="R8" s="19"/>
      <c r="S8" s="19"/>
    </row>
    <row r="9" spans="2:16" ht="12.75">
      <c r="B9" s="64" t="s">
        <v>48</v>
      </c>
      <c r="C9" s="65" t="s">
        <v>49</v>
      </c>
      <c r="D9" s="65"/>
      <c r="E9" s="65"/>
      <c r="F9" s="65"/>
      <c r="G9" s="65"/>
      <c r="H9" s="65"/>
      <c r="I9" s="65"/>
      <c r="J9" s="66"/>
      <c r="K9" s="25"/>
      <c r="L9" s="39"/>
      <c r="M9" s="25"/>
      <c r="N9" s="48"/>
      <c r="O9" s="45"/>
      <c r="P9" s="39"/>
    </row>
    <row r="10" spans="2:16" ht="51">
      <c r="B10" s="64"/>
      <c r="C10" s="29" t="s">
        <v>32</v>
      </c>
      <c r="D10" s="30" t="s">
        <v>33</v>
      </c>
      <c r="E10" s="30" t="s">
        <v>40</v>
      </c>
      <c r="F10" s="31" t="s">
        <v>34</v>
      </c>
      <c r="G10" s="32" t="s">
        <v>35</v>
      </c>
      <c r="H10" s="30" t="s">
        <v>1</v>
      </c>
      <c r="I10" s="30" t="s">
        <v>36</v>
      </c>
      <c r="J10" s="33" t="s">
        <v>26</v>
      </c>
      <c r="K10" s="34" t="s">
        <v>27</v>
      </c>
      <c r="L10" s="27" t="s">
        <v>44</v>
      </c>
      <c r="M10" s="34" t="s">
        <v>37</v>
      </c>
      <c r="N10" s="51" t="s">
        <v>39</v>
      </c>
      <c r="O10" s="28" t="s">
        <v>43</v>
      </c>
      <c r="P10" s="27" t="s">
        <v>38</v>
      </c>
    </row>
    <row r="11" spans="2:16" ht="38.25">
      <c r="B11" s="64"/>
      <c r="C11" s="35">
        <v>1</v>
      </c>
      <c r="D11" s="36" t="s">
        <v>50</v>
      </c>
      <c r="E11" s="72" t="s">
        <v>108</v>
      </c>
      <c r="F11" s="36" t="s">
        <v>51</v>
      </c>
      <c r="G11" s="36" t="s">
        <v>50</v>
      </c>
      <c r="H11" s="35" t="s">
        <v>52</v>
      </c>
      <c r="I11" s="36" t="s">
        <v>53</v>
      </c>
      <c r="J11" s="37"/>
      <c r="K11" s="25">
        <v>70513</v>
      </c>
      <c r="L11" s="53"/>
      <c r="M11" s="25">
        <f>K11*J11</f>
        <v>0</v>
      </c>
      <c r="N11" s="56">
        <v>1</v>
      </c>
      <c r="O11" s="45">
        <v>0.2</v>
      </c>
      <c r="P11" s="39">
        <f>M11*O11</f>
        <v>0</v>
      </c>
    </row>
    <row r="12" spans="2:16" ht="51">
      <c r="B12" s="64"/>
      <c r="C12" s="35">
        <v>2</v>
      </c>
      <c r="D12" s="36" t="s">
        <v>54</v>
      </c>
      <c r="E12" s="72" t="s">
        <v>109</v>
      </c>
      <c r="F12" s="36" t="s">
        <v>51</v>
      </c>
      <c r="G12" s="36" t="s">
        <v>54</v>
      </c>
      <c r="H12" s="35" t="s">
        <v>52</v>
      </c>
      <c r="I12" s="36" t="s">
        <v>53</v>
      </c>
      <c r="J12" s="37"/>
      <c r="K12" s="25">
        <v>51842</v>
      </c>
      <c r="L12" s="54"/>
      <c r="M12" s="25">
        <f aca="true" t="shared" si="0" ref="M12:M63">K12*J12</f>
        <v>0</v>
      </c>
      <c r="N12" s="57"/>
      <c r="O12" s="45">
        <v>0.2</v>
      </c>
      <c r="P12" s="39">
        <f aca="true" t="shared" si="1" ref="P12:P63">M12*O12</f>
        <v>0</v>
      </c>
    </row>
    <row r="13" spans="2:16" ht="38.25">
      <c r="B13" s="64"/>
      <c r="C13" s="35">
        <v>3</v>
      </c>
      <c r="D13" s="36" t="s">
        <v>55</v>
      </c>
      <c r="E13" s="72" t="s">
        <v>110</v>
      </c>
      <c r="F13" s="36" t="s">
        <v>51</v>
      </c>
      <c r="G13" s="36" t="s">
        <v>55</v>
      </c>
      <c r="H13" s="35" t="s">
        <v>52</v>
      </c>
      <c r="I13" s="36" t="s">
        <v>53</v>
      </c>
      <c r="J13" s="37"/>
      <c r="K13" s="25">
        <v>59813</v>
      </c>
      <c r="L13" s="54"/>
      <c r="M13" s="25">
        <f t="shared" si="0"/>
        <v>0</v>
      </c>
      <c r="N13" s="57"/>
      <c r="O13" s="45">
        <v>0.2</v>
      </c>
      <c r="P13" s="39">
        <f t="shared" si="1"/>
        <v>0</v>
      </c>
    </row>
    <row r="14" spans="2:16" ht="38.25">
      <c r="B14" s="64"/>
      <c r="C14" s="35">
        <v>4</v>
      </c>
      <c r="D14" s="36" t="s">
        <v>56</v>
      </c>
      <c r="E14" s="72" t="s">
        <v>111</v>
      </c>
      <c r="F14" s="36" t="s">
        <v>51</v>
      </c>
      <c r="G14" s="36" t="s">
        <v>56</v>
      </c>
      <c r="H14" s="35" t="s">
        <v>52</v>
      </c>
      <c r="I14" s="36" t="s">
        <v>53</v>
      </c>
      <c r="J14" s="37"/>
      <c r="K14" s="25">
        <v>35380</v>
      </c>
      <c r="L14" s="54"/>
      <c r="M14" s="25">
        <f t="shared" si="0"/>
        <v>0</v>
      </c>
      <c r="N14" s="57"/>
      <c r="O14" s="45">
        <v>0.2</v>
      </c>
      <c r="P14" s="39">
        <f t="shared" si="1"/>
        <v>0</v>
      </c>
    </row>
    <row r="15" spans="2:16" ht="38.25">
      <c r="B15" s="64"/>
      <c r="C15" s="35">
        <v>5</v>
      </c>
      <c r="D15" s="36" t="s">
        <v>57</v>
      </c>
      <c r="E15" s="72" t="s">
        <v>112</v>
      </c>
      <c r="F15" s="36" t="s">
        <v>51</v>
      </c>
      <c r="G15" s="36" t="s">
        <v>57</v>
      </c>
      <c r="H15" s="35" t="s">
        <v>52</v>
      </c>
      <c r="I15" s="36" t="s">
        <v>53</v>
      </c>
      <c r="J15" s="37"/>
      <c r="K15" s="25">
        <v>51610</v>
      </c>
      <c r="L15" s="54"/>
      <c r="M15" s="25">
        <f t="shared" si="0"/>
        <v>0</v>
      </c>
      <c r="N15" s="57"/>
      <c r="O15" s="45">
        <v>0.2</v>
      </c>
      <c r="P15" s="39">
        <f t="shared" si="1"/>
        <v>0</v>
      </c>
    </row>
    <row r="16" spans="2:16" ht="38.25">
      <c r="B16" s="64"/>
      <c r="C16" s="35">
        <v>6</v>
      </c>
      <c r="D16" s="36" t="s">
        <v>58</v>
      </c>
      <c r="E16" s="72" t="s">
        <v>113</v>
      </c>
      <c r="F16" s="36" t="s">
        <v>51</v>
      </c>
      <c r="G16" s="36" t="s">
        <v>58</v>
      </c>
      <c r="H16" s="35" t="s">
        <v>52</v>
      </c>
      <c r="I16" s="36" t="s">
        <v>53</v>
      </c>
      <c r="J16" s="37"/>
      <c r="K16" s="25">
        <v>45930</v>
      </c>
      <c r="L16" s="54"/>
      <c r="M16" s="25">
        <f t="shared" si="0"/>
        <v>0</v>
      </c>
      <c r="N16" s="57"/>
      <c r="O16" s="45">
        <v>0.2</v>
      </c>
      <c r="P16" s="39">
        <f t="shared" si="1"/>
        <v>0</v>
      </c>
    </row>
    <row r="17" spans="2:16" ht="38.25">
      <c r="B17" s="64"/>
      <c r="C17" s="35">
        <v>7</v>
      </c>
      <c r="D17" s="36" t="s">
        <v>59</v>
      </c>
      <c r="E17" s="72" t="s">
        <v>114</v>
      </c>
      <c r="F17" s="36" t="s">
        <v>51</v>
      </c>
      <c r="G17" s="36" t="s">
        <v>59</v>
      </c>
      <c r="H17" s="35" t="s">
        <v>52</v>
      </c>
      <c r="I17" s="36" t="s">
        <v>53</v>
      </c>
      <c r="J17" s="37"/>
      <c r="K17" s="25">
        <v>50720</v>
      </c>
      <c r="L17" s="54"/>
      <c r="M17" s="25">
        <f t="shared" si="0"/>
        <v>0</v>
      </c>
      <c r="N17" s="57"/>
      <c r="O17" s="45">
        <v>0.2</v>
      </c>
      <c r="P17" s="39">
        <f t="shared" si="1"/>
        <v>0</v>
      </c>
    </row>
    <row r="18" spans="2:16" ht="38.25">
      <c r="B18" s="64"/>
      <c r="C18" s="35">
        <v>8</v>
      </c>
      <c r="D18" s="36" t="s">
        <v>60</v>
      </c>
      <c r="E18" s="72" t="s">
        <v>115</v>
      </c>
      <c r="F18" s="36" t="s">
        <v>51</v>
      </c>
      <c r="G18" s="36" t="s">
        <v>60</v>
      </c>
      <c r="H18" s="35" t="s">
        <v>52</v>
      </c>
      <c r="I18" s="36" t="s">
        <v>53</v>
      </c>
      <c r="J18" s="37"/>
      <c r="K18" s="25">
        <v>23465</v>
      </c>
      <c r="L18" s="54"/>
      <c r="M18" s="25">
        <f t="shared" si="0"/>
        <v>0</v>
      </c>
      <c r="N18" s="57"/>
      <c r="O18" s="45">
        <v>0.2</v>
      </c>
      <c r="P18" s="39">
        <f t="shared" si="1"/>
        <v>0</v>
      </c>
    </row>
    <row r="19" spans="2:16" ht="38.25">
      <c r="B19" s="64"/>
      <c r="C19" s="35">
        <v>9</v>
      </c>
      <c r="D19" s="36" t="s">
        <v>61</v>
      </c>
      <c r="E19" s="72" t="s">
        <v>116</v>
      </c>
      <c r="F19" s="36" t="s">
        <v>51</v>
      </c>
      <c r="G19" s="36" t="s">
        <v>61</v>
      </c>
      <c r="H19" s="35" t="s">
        <v>52</v>
      </c>
      <c r="I19" s="36" t="s">
        <v>53</v>
      </c>
      <c r="J19" s="37"/>
      <c r="K19" s="25">
        <v>50645</v>
      </c>
      <c r="L19" s="54"/>
      <c r="M19" s="25">
        <f t="shared" si="0"/>
        <v>0</v>
      </c>
      <c r="N19" s="57"/>
      <c r="O19" s="45">
        <v>0.2</v>
      </c>
      <c r="P19" s="39">
        <f t="shared" si="1"/>
        <v>0</v>
      </c>
    </row>
    <row r="20" spans="2:16" ht="38.25">
      <c r="B20" s="64"/>
      <c r="C20" s="35">
        <v>10</v>
      </c>
      <c r="D20" s="36" t="s">
        <v>62</v>
      </c>
      <c r="E20" s="72" t="s">
        <v>117</v>
      </c>
      <c r="F20" s="36" t="s">
        <v>51</v>
      </c>
      <c r="G20" s="36" t="s">
        <v>62</v>
      </c>
      <c r="H20" s="35" t="s">
        <v>52</v>
      </c>
      <c r="I20" s="36" t="s">
        <v>53</v>
      </c>
      <c r="J20" s="37"/>
      <c r="K20" s="25">
        <v>68330</v>
      </c>
      <c r="L20" s="54"/>
      <c r="M20" s="25">
        <f t="shared" si="0"/>
        <v>0</v>
      </c>
      <c r="N20" s="57"/>
      <c r="O20" s="45">
        <v>0.2</v>
      </c>
      <c r="P20" s="39">
        <f t="shared" si="1"/>
        <v>0</v>
      </c>
    </row>
    <row r="21" spans="2:16" ht="38.25">
      <c r="B21" s="64"/>
      <c r="C21" s="35">
        <v>11</v>
      </c>
      <c r="D21" s="36" t="s">
        <v>63</v>
      </c>
      <c r="E21" s="72" t="s">
        <v>118</v>
      </c>
      <c r="F21" s="36" t="s">
        <v>51</v>
      </c>
      <c r="G21" s="36" t="s">
        <v>63</v>
      </c>
      <c r="H21" s="35" t="s">
        <v>52</v>
      </c>
      <c r="I21" s="36" t="s">
        <v>53</v>
      </c>
      <c r="J21" s="37"/>
      <c r="K21" s="25">
        <v>66513</v>
      </c>
      <c r="L21" s="54"/>
      <c r="M21" s="25">
        <f t="shared" si="0"/>
        <v>0</v>
      </c>
      <c r="N21" s="57"/>
      <c r="O21" s="45">
        <v>0.2</v>
      </c>
      <c r="P21" s="39">
        <f t="shared" si="1"/>
        <v>0</v>
      </c>
    </row>
    <row r="22" spans="2:16" ht="38.25">
      <c r="B22" s="64"/>
      <c r="C22" s="35">
        <v>12</v>
      </c>
      <c r="D22" s="36" t="s">
        <v>64</v>
      </c>
      <c r="E22" s="72" t="s">
        <v>119</v>
      </c>
      <c r="F22" s="36" t="s">
        <v>51</v>
      </c>
      <c r="G22" s="36" t="s">
        <v>64</v>
      </c>
      <c r="H22" s="35" t="s">
        <v>52</v>
      </c>
      <c r="I22" s="36" t="s">
        <v>53</v>
      </c>
      <c r="J22" s="37"/>
      <c r="K22" s="25">
        <v>52380</v>
      </c>
      <c r="L22" s="54"/>
      <c r="M22" s="25">
        <f t="shared" si="0"/>
        <v>0</v>
      </c>
      <c r="N22" s="57"/>
      <c r="O22" s="45">
        <v>0.2</v>
      </c>
      <c r="P22" s="39">
        <f t="shared" si="1"/>
        <v>0</v>
      </c>
    </row>
    <row r="23" spans="2:16" ht="38.25">
      <c r="B23" s="64"/>
      <c r="C23" s="35">
        <v>13</v>
      </c>
      <c r="D23" s="36" t="s">
        <v>65</v>
      </c>
      <c r="E23" s="72" t="s">
        <v>120</v>
      </c>
      <c r="F23" s="36" t="s">
        <v>51</v>
      </c>
      <c r="G23" s="36" t="s">
        <v>65</v>
      </c>
      <c r="H23" s="35" t="s">
        <v>52</v>
      </c>
      <c r="I23" s="36" t="s">
        <v>53</v>
      </c>
      <c r="J23" s="37"/>
      <c r="K23" s="25">
        <v>69420</v>
      </c>
      <c r="L23" s="54"/>
      <c r="M23" s="25">
        <f t="shared" si="0"/>
        <v>0</v>
      </c>
      <c r="N23" s="57"/>
      <c r="O23" s="45">
        <v>0.2</v>
      </c>
      <c r="P23" s="39">
        <f t="shared" si="1"/>
        <v>0</v>
      </c>
    </row>
    <row r="24" spans="2:16" ht="38.25">
      <c r="B24" s="64"/>
      <c r="C24" s="35">
        <v>14</v>
      </c>
      <c r="D24" s="36" t="s">
        <v>66</v>
      </c>
      <c r="E24" s="72" t="s">
        <v>121</v>
      </c>
      <c r="F24" s="36" t="s">
        <v>51</v>
      </c>
      <c r="G24" s="36" t="s">
        <v>66</v>
      </c>
      <c r="H24" s="35" t="s">
        <v>52</v>
      </c>
      <c r="I24" s="36" t="s">
        <v>53</v>
      </c>
      <c r="J24" s="37"/>
      <c r="K24" s="25">
        <v>43040</v>
      </c>
      <c r="L24" s="54"/>
      <c r="M24" s="25">
        <f t="shared" si="0"/>
        <v>0</v>
      </c>
      <c r="N24" s="57"/>
      <c r="O24" s="45">
        <v>0.2</v>
      </c>
      <c r="P24" s="39">
        <f t="shared" si="1"/>
        <v>0</v>
      </c>
    </row>
    <row r="25" spans="2:16" ht="38.25">
      <c r="B25" s="64"/>
      <c r="C25" s="35">
        <v>15</v>
      </c>
      <c r="D25" s="36" t="s">
        <v>67</v>
      </c>
      <c r="E25" s="72" t="s">
        <v>122</v>
      </c>
      <c r="F25" s="36" t="s">
        <v>51</v>
      </c>
      <c r="G25" s="36" t="s">
        <v>67</v>
      </c>
      <c r="H25" s="35" t="s">
        <v>52</v>
      </c>
      <c r="I25" s="36" t="s">
        <v>53</v>
      </c>
      <c r="J25" s="37"/>
      <c r="K25" s="25">
        <v>25930</v>
      </c>
      <c r="L25" s="54"/>
      <c r="M25" s="25">
        <f t="shared" si="0"/>
        <v>0</v>
      </c>
      <c r="N25" s="57"/>
      <c r="O25" s="45">
        <v>0.2</v>
      </c>
      <c r="P25" s="39">
        <f t="shared" si="1"/>
        <v>0</v>
      </c>
    </row>
    <row r="26" spans="2:16" ht="38.25">
      <c r="B26" s="64"/>
      <c r="C26" s="35">
        <v>16</v>
      </c>
      <c r="D26" s="36" t="s">
        <v>68</v>
      </c>
      <c r="E26" s="72" t="s">
        <v>123</v>
      </c>
      <c r="F26" s="36" t="s">
        <v>51</v>
      </c>
      <c r="G26" s="36" t="s">
        <v>68</v>
      </c>
      <c r="H26" s="35" t="s">
        <v>52</v>
      </c>
      <c r="I26" s="36" t="s">
        <v>53</v>
      </c>
      <c r="J26" s="37"/>
      <c r="K26" s="25">
        <v>63680</v>
      </c>
      <c r="L26" s="54"/>
      <c r="M26" s="25">
        <f t="shared" si="0"/>
        <v>0</v>
      </c>
      <c r="N26" s="57"/>
      <c r="O26" s="45">
        <v>0.2</v>
      </c>
      <c r="P26" s="39">
        <f t="shared" si="1"/>
        <v>0</v>
      </c>
    </row>
    <row r="27" spans="2:16" ht="38.25">
      <c r="B27" s="64"/>
      <c r="C27" s="35">
        <v>17</v>
      </c>
      <c r="D27" s="36" t="s">
        <v>69</v>
      </c>
      <c r="E27" s="72" t="s">
        <v>124</v>
      </c>
      <c r="F27" s="36" t="s">
        <v>51</v>
      </c>
      <c r="G27" s="36" t="s">
        <v>69</v>
      </c>
      <c r="H27" s="35" t="s">
        <v>52</v>
      </c>
      <c r="I27" s="36" t="s">
        <v>53</v>
      </c>
      <c r="J27" s="37"/>
      <c r="K27" s="25">
        <v>27800</v>
      </c>
      <c r="L27" s="54"/>
      <c r="M27" s="25">
        <f t="shared" si="0"/>
        <v>0</v>
      </c>
      <c r="N27" s="57"/>
      <c r="O27" s="45">
        <v>0.2</v>
      </c>
      <c r="P27" s="39">
        <f t="shared" si="1"/>
        <v>0</v>
      </c>
    </row>
    <row r="28" spans="2:16" ht="51">
      <c r="B28" s="64"/>
      <c r="C28" s="35">
        <v>18</v>
      </c>
      <c r="D28" s="36" t="s">
        <v>70</v>
      </c>
      <c r="E28" s="72" t="s">
        <v>125</v>
      </c>
      <c r="F28" s="36" t="s">
        <v>51</v>
      </c>
      <c r="G28" s="36" t="s">
        <v>70</v>
      </c>
      <c r="H28" s="35" t="s">
        <v>52</v>
      </c>
      <c r="I28" s="36" t="s">
        <v>53</v>
      </c>
      <c r="J28" s="37"/>
      <c r="K28" s="25">
        <v>50360</v>
      </c>
      <c r="L28" s="54"/>
      <c r="M28" s="25">
        <f t="shared" si="0"/>
        <v>0</v>
      </c>
      <c r="N28" s="57"/>
      <c r="O28" s="45">
        <v>0.2</v>
      </c>
      <c r="P28" s="39">
        <f t="shared" si="1"/>
        <v>0</v>
      </c>
    </row>
    <row r="29" spans="2:16" ht="51">
      <c r="B29" s="64"/>
      <c r="C29" s="35">
        <v>19</v>
      </c>
      <c r="D29" s="36" t="s">
        <v>71</v>
      </c>
      <c r="E29" s="72" t="s">
        <v>126</v>
      </c>
      <c r="F29" s="36" t="s">
        <v>51</v>
      </c>
      <c r="G29" s="36" t="s">
        <v>71</v>
      </c>
      <c r="H29" s="35" t="s">
        <v>52</v>
      </c>
      <c r="I29" s="36" t="s">
        <v>53</v>
      </c>
      <c r="J29" s="37"/>
      <c r="K29" s="25">
        <v>50840</v>
      </c>
      <c r="L29" s="54"/>
      <c r="M29" s="25">
        <f t="shared" si="0"/>
        <v>0</v>
      </c>
      <c r="N29" s="57"/>
      <c r="O29" s="45">
        <v>0.2</v>
      </c>
      <c r="P29" s="39">
        <f t="shared" si="1"/>
        <v>0</v>
      </c>
    </row>
    <row r="30" spans="2:16" ht="38.25">
      <c r="B30" s="64"/>
      <c r="C30" s="35">
        <v>20</v>
      </c>
      <c r="D30" s="36" t="s">
        <v>72</v>
      </c>
      <c r="E30" s="72" t="s">
        <v>127</v>
      </c>
      <c r="F30" s="36" t="s">
        <v>51</v>
      </c>
      <c r="G30" s="36" t="s">
        <v>72</v>
      </c>
      <c r="H30" s="35" t="s">
        <v>52</v>
      </c>
      <c r="I30" s="36" t="s">
        <v>53</v>
      </c>
      <c r="J30" s="37"/>
      <c r="K30" s="25">
        <v>44280</v>
      </c>
      <c r="L30" s="54"/>
      <c r="M30" s="25">
        <f t="shared" si="0"/>
        <v>0</v>
      </c>
      <c r="N30" s="57"/>
      <c r="O30" s="45">
        <v>0.2</v>
      </c>
      <c r="P30" s="39">
        <f t="shared" si="1"/>
        <v>0</v>
      </c>
    </row>
    <row r="31" spans="2:16" ht="25.5">
      <c r="B31" s="64"/>
      <c r="C31" s="35">
        <v>21</v>
      </c>
      <c r="D31" s="36" t="s">
        <v>73</v>
      </c>
      <c r="E31" s="72" t="s">
        <v>128</v>
      </c>
      <c r="F31" s="36" t="s">
        <v>51</v>
      </c>
      <c r="G31" s="36" t="s">
        <v>73</v>
      </c>
      <c r="H31" s="35" t="s">
        <v>52</v>
      </c>
      <c r="I31" s="36" t="s">
        <v>53</v>
      </c>
      <c r="J31" s="37"/>
      <c r="K31" s="25">
        <v>4700</v>
      </c>
      <c r="L31" s="54"/>
      <c r="M31" s="25">
        <f t="shared" si="0"/>
        <v>0</v>
      </c>
      <c r="N31" s="57"/>
      <c r="O31" s="45">
        <v>0.2</v>
      </c>
      <c r="P31" s="39">
        <f t="shared" si="1"/>
        <v>0</v>
      </c>
    </row>
    <row r="32" spans="2:16" ht="38.25">
      <c r="B32" s="64"/>
      <c r="C32" s="35">
        <v>22</v>
      </c>
      <c r="D32" s="36" t="s">
        <v>74</v>
      </c>
      <c r="E32" s="72" t="s">
        <v>129</v>
      </c>
      <c r="F32" s="36" t="s">
        <v>51</v>
      </c>
      <c r="G32" s="36" t="s">
        <v>74</v>
      </c>
      <c r="H32" s="35" t="s">
        <v>52</v>
      </c>
      <c r="I32" s="36" t="s">
        <v>53</v>
      </c>
      <c r="J32" s="37"/>
      <c r="K32" s="25">
        <v>121000</v>
      </c>
      <c r="L32" s="54"/>
      <c r="M32" s="25">
        <f t="shared" si="0"/>
        <v>0</v>
      </c>
      <c r="N32" s="57"/>
      <c r="O32" s="45">
        <v>0.2</v>
      </c>
      <c r="P32" s="39">
        <f t="shared" si="1"/>
        <v>0</v>
      </c>
    </row>
    <row r="33" spans="2:16" ht="51">
      <c r="B33" s="64"/>
      <c r="C33" s="35">
        <v>23</v>
      </c>
      <c r="D33" s="36" t="s">
        <v>75</v>
      </c>
      <c r="E33" s="72" t="s">
        <v>130</v>
      </c>
      <c r="F33" s="36" t="s">
        <v>51</v>
      </c>
      <c r="G33" s="36" t="s">
        <v>75</v>
      </c>
      <c r="H33" s="35" t="s">
        <v>52</v>
      </c>
      <c r="I33" s="36" t="s">
        <v>53</v>
      </c>
      <c r="J33" s="37"/>
      <c r="K33" s="25">
        <v>28147</v>
      </c>
      <c r="L33" s="54"/>
      <c r="M33" s="25">
        <f t="shared" si="0"/>
        <v>0</v>
      </c>
      <c r="N33" s="57"/>
      <c r="O33" s="45">
        <v>0.2</v>
      </c>
      <c r="P33" s="39">
        <f t="shared" si="1"/>
        <v>0</v>
      </c>
    </row>
    <row r="34" spans="2:16" ht="38.25">
      <c r="B34" s="64"/>
      <c r="C34" s="35">
        <v>24</v>
      </c>
      <c r="D34" s="36" t="s">
        <v>76</v>
      </c>
      <c r="E34" s="72" t="s">
        <v>131</v>
      </c>
      <c r="F34" s="36" t="s">
        <v>51</v>
      </c>
      <c r="G34" s="36" t="s">
        <v>76</v>
      </c>
      <c r="H34" s="35" t="s">
        <v>52</v>
      </c>
      <c r="I34" s="36" t="s">
        <v>53</v>
      </c>
      <c r="J34" s="37"/>
      <c r="K34" s="25">
        <v>182850</v>
      </c>
      <c r="L34" s="54"/>
      <c r="M34" s="25">
        <f t="shared" si="0"/>
        <v>0</v>
      </c>
      <c r="N34" s="57"/>
      <c r="O34" s="45">
        <v>0.2</v>
      </c>
      <c r="P34" s="39">
        <f t="shared" si="1"/>
        <v>0</v>
      </c>
    </row>
    <row r="35" spans="2:16" ht="25.5">
      <c r="B35" s="64"/>
      <c r="C35" s="35">
        <v>25</v>
      </c>
      <c r="D35" s="36" t="s">
        <v>77</v>
      </c>
      <c r="E35" s="72" t="s">
        <v>132</v>
      </c>
      <c r="F35" s="36" t="s">
        <v>51</v>
      </c>
      <c r="G35" s="36" t="s">
        <v>77</v>
      </c>
      <c r="H35" s="35" t="s">
        <v>52</v>
      </c>
      <c r="I35" s="36" t="s">
        <v>53</v>
      </c>
      <c r="J35" s="37"/>
      <c r="K35" s="25">
        <v>16815</v>
      </c>
      <c r="L35" s="54"/>
      <c r="M35" s="25">
        <f t="shared" si="0"/>
        <v>0</v>
      </c>
      <c r="N35" s="57"/>
      <c r="O35" s="45">
        <v>0.2</v>
      </c>
      <c r="P35" s="39">
        <f t="shared" si="1"/>
        <v>0</v>
      </c>
    </row>
    <row r="36" spans="2:16" ht="38.25">
      <c r="B36" s="64"/>
      <c r="C36" s="35">
        <v>26</v>
      </c>
      <c r="D36" s="36" t="s">
        <v>78</v>
      </c>
      <c r="E36" s="72" t="s">
        <v>133</v>
      </c>
      <c r="F36" s="36" t="s">
        <v>51</v>
      </c>
      <c r="G36" s="36" t="s">
        <v>78</v>
      </c>
      <c r="H36" s="35" t="s">
        <v>52</v>
      </c>
      <c r="I36" s="36" t="s">
        <v>53</v>
      </c>
      <c r="J36" s="37"/>
      <c r="K36" s="25">
        <v>33000</v>
      </c>
      <c r="L36" s="54"/>
      <c r="M36" s="25">
        <f t="shared" si="0"/>
        <v>0</v>
      </c>
      <c r="N36" s="57"/>
      <c r="O36" s="45">
        <v>0.2</v>
      </c>
      <c r="P36" s="39">
        <f t="shared" si="1"/>
        <v>0</v>
      </c>
    </row>
    <row r="37" spans="2:16" ht="38.25">
      <c r="B37" s="64"/>
      <c r="C37" s="35">
        <v>27</v>
      </c>
      <c r="D37" s="36" t="s">
        <v>79</v>
      </c>
      <c r="E37" s="72" t="s">
        <v>134</v>
      </c>
      <c r="F37" s="36" t="s">
        <v>51</v>
      </c>
      <c r="G37" s="36" t="s">
        <v>79</v>
      </c>
      <c r="H37" s="35" t="s">
        <v>52</v>
      </c>
      <c r="I37" s="36" t="s">
        <v>53</v>
      </c>
      <c r="J37" s="37"/>
      <c r="K37" s="25">
        <v>30890</v>
      </c>
      <c r="L37" s="54"/>
      <c r="M37" s="25">
        <f t="shared" si="0"/>
        <v>0</v>
      </c>
      <c r="N37" s="57"/>
      <c r="O37" s="45">
        <v>0.2</v>
      </c>
      <c r="P37" s="39">
        <f t="shared" si="1"/>
        <v>0</v>
      </c>
    </row>
    <row r="38" spans="2:16" ht="38.25">
      <c r="B38" s="64"/>
      <c r="C38" s="35">
        <v>28</v>
      </c>
      <c r="D38" s="36" t="s">
        <v>80</v>
      </c>
      <c r="E38" s="72" t="s">
        <v>135</v>
      </c>
      <c r="F38" s="36" t="s">
        <v>51</v>
      </c>
      <c r="G38" s="36" t="s">
        <v>80</v>
      </c>
      <c r="H38" s="35" t="s">
        <v>52</v>
      </c>
      <c r="I38" s="36" t="s">
        <v>53</v>
      </c>
      <c r="J38" s="37"/>
      <c r="K38" s="25">
        <v>37500</v>
      </c>
      <c r="L38" s="54"/>
      <c r="M38" s="25">
        <f t="shared" si="0"/>
        <v>0</v>
      </c>
      <c r="N38" s="57"/>
      <c r="O38" s="45">
        <v>0.2</v>
      </c>
      <c r="P38" s="39">
        <f t="shared" si="1"/>
        <v>0</v>
      </c>
    </row>
    <row r="39" spans="2:16" ht="38.25">
      <c r="B39" s="64"/>
      <c r="C39" s="35">
        <v>29</v>
      </c>
      <c r="D39" s="36" t="s">
        <v>81</v>
      </c>
      <c r="E39" s="72" t="s">
        <v>136</v>
      </c>
      <c r="F39" s="36" t="s">
        <v>51</v>
      </c>
      <c r="G39" s="36" t="s">
        <v>81</v>
      </c>
      <c r="H39" s="35" t="s">
        <v>52</v>
      </c>
      <c r="I39" s="36" t="s">
        <v>53</v>
      </c>
      <c r="J39" s="37"/>
      <c r="K39" s="25">
        <v>37450</v>
      </c>
      <c r="L39" s="54"/>
      <c r="M39" s="25">
        <f t="shared" si="0"/>
        <v>0</v>
      </c>
      <c r="N39" s="57"/>
      <c r="O39" s="45">
        <v>0.2</v>
      </c>
      <c r="P39" s="39">
        <f t="shared" si="1"/>
        <v>0</v>
      </c>
    </row>
    <row r="40" spans="2:16" ht="38.25">
      <c r="B40" s="64"/>
      <c r="C40" s="35">
        <v>30</v>
      </c>
      <c r="D40" s="36" t="s">
        <v>82</v>
      </c>
      <c r="E40" s="72" t="s">
        <v>137</v>
      </c>
      <c r="F40" s="36" t="s">
        <v>51</v>
      </c>
      <c r="G40" s="36" t="s">
        <v>82</v>
      </c>
      <c r="H40" s="35" t="s">
        <v>52</v>
      </c>
      <c r="I40" s="36" t="s">
        <v>53</v>
      </c>
      <c r="J40" s="37"/>
      <c r="K40" s="25">
        <v>33850</v>
      </c>
      <c r="L40" s="54"/>
      <c r="M40" s="25">
        <f t="shared" si="0"/>
        <v>0</v>
      </c>
      <c r="N40" s="57"/>
      <c r="O40" s="45">
        <v>0.2</v>
      </c>
      <c r="P40" s="39">
        <f t="shared" si="1"/>
        <v>0</v>
      </c>
    </row>
    <row r="41" spans="2:16" ht="38.25">
      <c r="B41" s="64"/>
      <c r="C41" s="35">
        <v>31</v>
      </c>
      <c r="D41" s="36" t="s">
        <v>83</v>
      </c>
      <c r="E41" s="72" t="s">
        <v>138</v>
      </c>
      <c r="F41" s="36" t="s">
        <v>51</v>
      </c>
      <c r="G41" s="36" t="s">
        <v>83</v>
      </c>
      <c r="H41" s="35" t="s">
        <v>52</v>
      </c>
      <c r="I41" s="36" t="s">
        <v>53</v>
      </c>
      <c r="J41" s="37"/>
      <c r="K41" s="25">
        <v>32710</v>
      </c>
      <c r="L41" s="54"/>
      <c r="M41" s="25">
        <f t="shared" si="0"/>
        <v>0</v>
      </c>
      <c r="N41" s="57"/>
      <c r="O41" s="45">
        <v>0.2</v>
      </c>
      <c r="P41" s="39">
        <f t="shared" si="1"/>
        <v>0</v>
      </c>
    </row>
    <row r="42" spans="2:16" ht="38.25">
      <c r="B42" s="64"/>
      <c r="C42" s="35">
        <v>32</v>
      </c>
      <c r="D42" s="36" t="s">
        <v>84</v>
      </c>
      <c r="E42" s="72" t="s">
        <v>139</v>
      </c>
      <c r="F42" s="36" t="s">
        <v>51</v>
      </c>
      <c r="G42" s="36" t="s">
        <v>84</v>
      </c>
      <c r="H42" s="35" t="s">
        <v>52</v>
      </c>
      <c r="I42" s="36" t="s">
        <v>53</v>
      </c>
      <c r="J42" s="37"/>
      <c r="K42" s="25">
        <v>36400</v>
      </c>
      <c r="L42" s="54"/>
      <c r="M42" s="25">
        <f t="shared" si="0"/>
        <v>0</v>
      </c>
      <c r="N42" s="57"/>
      <c r="O42" s="45">
        <v>0.2</v>
      </c>
      <c r="P42" s="39">
        <f t="shared" si="1"/>
        <v>0</v>
      </c>
    </row>
    <row r="43" spans="2:16" ht="38.25">
      <c r="B43" s="64"/>
      <c r="C43" s="35">
        <v>33</v>
      </c>
      <c r="D43" s="36" t="s">
        <v>85</v>
      </c>
      <c r="E43" s="72" t="s">
        <v>140</v>
      </c>
      <c r="F43" s="36" t="s">
        <v>51</v>
      </c>
      <c r="G43" s="36" t="s">
        <v>85</v>
      </c>
      <c r="H43" s="35" t="s">
        <v>52</v>
      </c>
      <c r="I43" s="36" t="s">
        <v>53</v>
      </c>
      <c r="J43" s="37"/>
      <c r="K43" s="25">
        <v>39460</v>
      </c>
      <c r="L43" s="54"/>
      <c r="M43" s="25">
        <f t="shared" si="0"/>
        <v>0</v>
      </c>
      <c r="N43" s="57"/>
      <c r="O43" s="45">
        <v>0.2</v>
      </c>
      <c r="P43" s="39">
        <f t="shared" si="1"/>
        <v>0</v>
      </c>
    </row>
    <row r="44" spans="2:16" ht="38.25">
      <c r="B44" s="64"/>
      <c r="C44" s="35">
        <v>34</v>
      </c>
      <c r="D44" s="36" t="s">
        <v>86</v>
      </c>
      <c r="E44" s="72" t="s">
        <v>141</v>
      </c>
      <c r="F44" s="36" t="s">
        <v>51</v>
      </c>
      <c r="G44" s="36" t="s">
        <v>86</v>
      </c>
      <c r="H44" s="35" t="s">
        <v>52</v>
      </c>
      <c r="I44" s="36" t="s">
        <v>53</v>
      </c>
      <c r="J44" s="37"/>
      <c r="K44" s="25">
        <v>50970</v>
      </c>
      <c r="L44" s="54"/>
      <c r="M44" s="25">
        <f t="shared" si="0"/>
        <v>0</v>
      </c>
      <c r="N44" s="57"/>
      <c r="O44" s="45">
        <v>0.2</v>
      </c>
      <c r="P44" s="39">
        <f t="shared" si="1"/>
        <v>0</v>
      </c>
    </row>
    <row r="45" spans="2:16" ht="38.25">
      <c r="B45" s="64"/>
      <c r="C45" s="35">
        <v>35</v>
      </c>
      <c r="D45" s="36" t="s">
        <v>87</v>
      </c>
      <c r="E45" s="72" t="s">
        <v>142</v>
      </c>
      <c r="F45" s="36" t="s">
        <v>51</v>
      </c>
      <c r="G45" s="36" t="s">
        <v>87</v>
      </c>
      <c r="H45" s="35" t="s">
        <v>52</v>
      </c>
      <c r="I45" s="36" t="s">
        <v>53</v>
      </c>
      <c r="J45" s="37"/>
      <c r="K45" s="25">
        <v>46825</v>
      </c>
      <c r="L45" s="54"/>
      <c r="M45" s="25">
        <f t="shared" si="0"/>
        <v>0</v>
      </c>
      <c r="N45" s="57"/>
      <c r="O45" s="45">
        <v>0.2</v>
      </c>
      <c r="P45" s="39">
        <f t="shared" si="1"/>
        <v>0</v>
      </c>
    </row>
    <row r="46" spans="2:16" ht="38.25">
      <c r="B46" s="64"/>
      <c r="C46" s="35">
        <v>36</v>
      </c>
      <c r="D46" s="36" t="s">
        <v>88</v>
      </c>
      <c r="E46" s="72" t="s">
        <v>143</v>
      </c>
      <c r="F46" s="36" t="s">
        <v>51</v>
      </c>
      <c r="G46" s="36" t="s">
        <v>88</v>
      </c>
      <c r="H46" s="35" t="s">
        <v>52</v>
      </c>
      <c r="I46" s="36" t="s">
        <v>53</v>
      </c>
      <c r="J46" s="37"/>
      <c r="K46" s="25">
        <v>53850</v>
      </c>
      <c r="L46" s="54"/>
      <c r="M46" s="25">
        <f t="shared" si="0"/>
        <v>0</v>
      </c>
      <c r="N46" s="57"/>
      <c r="O46" s="45">
        <v>0.2</v>
      </c>
      <c r="P46" s="39">
        <f t="shared" si="1"/>
        <v>0</v>
      </c>
    </row>
    <row r="47" spans="2:16" ht="38.25">
      <c r="B47" s="64"/>
      <c r="C47" s="35">
        <v>37</v>
      </c>
      <c r="D47" s="36" t="s">
        <v>89</v>
      </c>
      <c r="E47" s="72" t="s">
        <v>144</v>
      </c>
      <c r="F47" s="36" t="s">
        <v>51</v>
      </c>
      <c r="G47" s="36" t="s">
        <v>89</v>
      </c>
      <c r="H47" s="35" t="s">
        <v>52</v>
      </c>
      <c r="I47" s="36" t="s">
        <v>53</v>
      </c>
      <c r="J47" s="37"/>
      <c r="K47" s="25">
        <v>64560</v>
      </c>
      <c r="L47" s="54"/>
      <c r="M47" s="25">
        <f t="shared" si="0"/>
        <v>0</v>
      </c>
      <c r="N47" s="57"/>
      <c r="O47" s="45">
        <v>0.2</v>
      </c>
      <c r="P47" s="39">
        <f t="shared" si="1"/>
        <v>0</v>
      </c>
    </row>
    <row r="48" spans="2:16" ht="38.25">
      <c r="B48" s="64"/>
      <c r="C48" s="35">
        <v>38</v>
      </c>
      <c r="D48" s="36" t="s">
        <v>90</v>
      </c>
      <c r="E48" s="72" t="s">
        <v>145</v>
      </c>
      <c r="F48" s="36" t="s">
        <v>51</v>
      </c>
      <c r="G48" s="36" t="s">
        <v>90</v>
      </c>
      <c r="H48" s="35" t="s">
        <v>52</v>
      </c>
      <c r="I48" s="36" t="s">
        <v>53</v>
      </c>
      <c r="J48" s="37"/>
      <c r="K48" s="25">
        <v>32330</v>
      </c>
      <c r="L48" s="54"/>
      <c r="M48" s="25">
        <f t="shared" si="0"/>
        <v>0</v>
      </c>
      <c r="N48" s="57"/>
      <c r="O48" s="45">
        <v>0.2</v>
      </c>
      <c r="P48" s="39">
        <f t="shared" si="1"/>
        <v>0</v>
      </c>
    </row>
    <row r="49" spans="2:16" ht="38.25">
      <c r="B49" s="64"/>
      <c r="C49" s="35">
        <v>39</v>
      </c>
      <c r="D49" s="36" t="s">
        <v>91</v>
      </c>
      <c r="E49" s="72" t="s">
        <v>146</v>
      </c>
      <c r="F49" s="36" t="s">
        <v>51</v>
      </c>
      <c r="G49" s="36" t="s">
        <v>91</v>
      </c>
      <c r="H49" s="35" t="s">
        <v>52</v>
      </c>
      <c r="I49" s="36" t="s">
        <v>53</v>
      </c>
      <c r="J49" s="37"/>
      <c r="K49" s="25">
        <v>44320</v>
      </c>
      <c r="L49" s="54"/>
      <c r="M49" s="25">
        <f t="shared" si="0"/>
        <v>0</v>
      </c>
      <c r="N49" s="57"/>
      <c r="O49" s="45">
        <v>0.2</v>
      </c>
      <c r="P49" s="39">
        <f t="shared" si="1"/>
        <v>0</v>
      </c>
    </row>
    <row r="50" spans="2:16" ht="38.25">
      <c r="B50" s="64"/>
      <c r="C50" s="35">
        <v>40</v>
      </c>
      <c r="D50" s="36" t="s">
        <v>92</v>
      </c>
      <c r="E50" s="72" t="s">
        <v>147</v>
      </c>
      <c r="F50" s="36" t="s">
        <v>51</v>
      </c>
      <c r="G50" s="36" t="s">
        <v>92</v>
      </c>
      <c r="H50" s="35" t="s">
        <v>52</v>
      </c>
      <c r="I50" s="36" t="s">
        <v>53</v>
      </c>
      <c r="J50" s="37"/>
      <c r="K50" s="25">
        <v>37630</v>
      </c>
      <c r="L50" s="54"/>
      <c r="M50" s="25">
        <f t="shared" si="0"/>
        <v>0</v>
      </c>
      <c r="N50" s="57"/>
      <c r="O50" s="45">
        <v>0.2</v>
      </c>
      <c r="P50" s="39">
        <f t="shared" si="1"/>
        <v>0</v>
      </c>
    </row>
    <row r="51" spans="2:16" ht="38.25">
      <c r="B51" s="64"/>
      <c r="C51" s="35">
        <v>41</v>
      </c>
      <c r="D51" s="36" t="s">
        <v>93</v>
      </c>
      <c r="E51" s="72" t="s">
        <v>148</v>
      </c>
      <c r="F51" s="36" t="s">
        <v>51</v>
      </c>
      <c r="G51" s="36" t="s">
        <v>93</v>
      </c>
      <c r="H51" s="35" t="s">
        <v>52</v>
      </c>
      <c r="I51" s="36" t="s">
        <v>53</v>
      </c>
      <c r="J51" s="37"/>
      <c r="K51" s="25">
        <v>52387</v>
      </c>
      <c r="L51" s="54"/>
      <c r="M51" s="25">
        <f t="shared" si="0"/>
        <v>0</v>
      </c>
      <c r="N51" s="57"/>
      <c r="O51" s="45">
        <v>0.2</v>
      </c>
      <c r="P51" s="39">
        <f t="shared" si="1"/>
        <v>0</v>
      </c>
    </row>
    <row r="52" spans="2:16" ht="51">
      <c r="B52" s="64"/>
      <c r="C52" s="35">
        <v>42</v>
      </c>
      <c r="D52" s="36" t="s">
        <v>94</v>
      </c>
      <c r="E52" s="72" t="s">
        <v>149</v>
      </c>
      <c r="F52" s="36" t="s">
        <v>51</v>
      </c>
      <c r="G52" s="36" t="s">
        <v>94</v>
      </c>
      <c r="H52" s="35" t="s">
        <v>52</v>
      </c>
      <c r="I52" s="36" t="s">
        <v>53</v>
      </c>
      <c r="J52" s="37"/>
      <c r="K52" s="25">
        <v>32635</v>
      </c>
      <c r="L52" s="54"/>
      <c r="M52" s="25">
        <f t="shared" si="0"/>
        <v>0</v>
      </c>
      <c r="N52" s="57"/>
      <c r="O52" s="45">
        <v>0.2</v>
      </c>
      <c r="P52" s="39">
        <f t="shared" si="1"/>
        <v>0</v>
      </c>
    </row>
    <row r="53" spans="2:16" ht="38.25">
      <c r="B53" s="64"/>
      <c r="C53" s="35">
        <v>43</v>
      </c>
      <c r="D53" s="36" t="s">
        <v>95</v>
      </c>
      <c r="E53" s="72" t="s">
        <v>150</v>
      </c>
      <c r="F53" s="36" t="s">
        <v>51</v>
      </c>
      <c r="G53" s="36" t="s">
        <v>95</v>
      </c>
      <c r="H53" s="35" t="s">
        <v>52</v>
      </c>
      <c r="I53" s="36" t="s">
        <v>53</v>
      </c>
      <c r="J53" s="37"/>
      <c r="K53" s="25">
        <v>36985</v>
      </c>
      <c r="L53" s="54"/>
      <c r="M53" s="25">
        <f t="shared" si="0"/>
        <v>0</v>
      </c>
      <c r="N53" s="57"/>
      <c r="O53" s="45">
        <v>0.2</v>
      </c>
      <c r="P53" s="39">
        <f t="shared" si="1"/>
        <v>0</v>
      </c>
    </row>
    <row r="54" spans="2:16" ht="51">
      <c r="B54" s="64"/>
      <c r="C54" s="35">
        <v>44</v>
      </c>
      <c r="D54" s="36" t="s">
        <v>96</v>
      </c>
      <c r="E54" s="72" t="s">
        <v>151</v>
      </c>
      <c r="F54" s="36" t="s">
        <v>51</v>
      </c>
      <c r="G54" s="36" t="s">
        <v>96</v>
      </c>
      <c r="H54" s="35" t="s">
        <v>52</v>
      </c>
      <c r="I54" s="36" t="s">
        <v>53</v>
      </c>
      <c r="J54" s="37"/>
      <c r="K54" s="25">
        <v>51360</v>
      </c>
      <c r="L54" s="54"/>
      <c r="M54" s="25">
        <f t="shared" si="0"/>
        <v>0</v>
      </c>
      <c r="N54" s="57"/>
      <c r="O54" s="45">
        <v>0.2</v>
      </c>
      <c r="P54" s="39">
        <f t="shared" si="1"/>
        <v>0</v>
      </c>
    </row>
    <row r="55" spans="2:16" ht="25.5">
      <c r="B55" s="64"/>
      <c r="C55" s="35">
        <v>45</v>
      </c>
      <c r="D55" s="36" t="s">
        <v>97</v>
      </c>
      <c r="E55" s="72" t="s">
        <v>152</v>
      </c>
      <c r="F55" s="36" t="s">
        <v>51</v>
      </c>
      <c r="G55" s="36" t="s">
        <v>97</v>
      </c>
      <c r="H55" s="35" t="s">
        <v>52</v>
      </c>
      <c r="I55" s="36" t="s">
        <v>53</v>
      </c>
      <c r="J55" s="37"/>
      <c r="K55" s="25">
        <v>43000</v>
      </c>
      <c r="L55" s="54"/>
      <c r="M55" s="25">
        <f t="shared" si="0"/>
        <v>0</v>
      </c>
      <c r="N55" s="57"/>
      <c r="O55" s="45">
        <v>0.2</v>
      </c>
      <c r="P55" s="39">
        <f t="shared" si="1"/>
        <v>0</v>
      </c>
    </row>
    <row r="56" spans="2:16" ht="25.5">
      <c r="B56" s="64"/>
      <c r="C56" s="35">
        <v>46</v>
      </c>
      <c r="D56" s="36" t="s">
        <v>98</v>
      </c>
      <c r="E56" s="72" t="s">
        <v>153</v>
      </c>
      <c r="F56" s="36" t="s">
        <v>51</v>
      </c>
      <c r="G56" s="36" t="s">
        <v>98</v>
      </c>
      <c r="H56" s="35" t="s">
        <v>52</v>
      </c>
      <c r="I56" s="36"/>
      <c r="J56" s="37"/>
      <c r="K56" s="25">
        <v>4500</v>
      </c>
      <c r="L56" s="54"/>
      <c r="M56" s="25">
        <f t="shared" si="0"/>
        <v>0</v>
      </c>
      <c r="N56" s="57"/>
      <c r="O56" s="45">
        <v>0.2</v>
      </c>
      <c r="P56" s="39">
        <f t="shared" si="1"/>
        <v>0</v>
      </c>
    </row>
    <row r="57" spans="2:16" ht="25.5">
      <c r="B57" s="64"/>
      <c r="C57" s="35">
        <v>47</v>
      </c>
      <c r="D57" s="36" t="s">
        <v>99</v>
      </c>
      <c r="E57" s="72" t="s">
        <v>154</v>
      </c>
      <c r="F57" s="36" t="s">
        <v>51</v>
      </c>
      <c r="G57" s="36" t="s">
        <v>99</v>
      </c>
      <c r="H57" s="35" t="s">
        <v>52</v>
      </c>
      <c r="I57" s="36" t="s">
        <v>53</v>
      </c>
      <c r="J57" s="37"/>
      <c r="K57" s="25">
        <v>4543</v>
      </c>
      <c r="L57" s="54"/>
      <c r="M57" s="25">
        <f t="shared" si="0"/>
        <v>0</v>
      </c>
      <c r="N57" s="57"/>
      <c r="O57" s="45">
        <v>0.2</v>
      </c>
      <c r="P57" s="39">
        <f t="shared" si="1"/>
        <v>0</v>
      </c>
    </row>
    <row r="58" spans="2:16" ht="38.25">
      <c r="B58" s="64"/>
      <c r="C58" s="35">
        <v>48</v>
      </c>
      <c r="D58" s="36" t="s">
        <v>100</v>
      </c>
      <c r="E58" s="72" t="s">
        <v>155</v>
      </c>
      <c r="F58" s="36" t="s">
        <v>51</v>
      </c>
      <c r="G58" s="36" t="s">
        <v>100</v>
      </c>
      <c r="H58" s="35" t="s">
        <v>52</v>
      </c>
      <c r="I58" s="36" t="s">
        <v>53</v>
      </c>
      <c r="J58" s="37"/>
      <c r="K58" s="25">
        <v>60586</v>
      </c>
      <c r="L58" s="54"/>
      <c r="M58" s="25">
        <f t="shared" si="0"/>
        <v>0</v>
      </c>
      <c r="N58" s="57"/>
      <c r="O58" s="45">
        <v>0.2</v>
      </c>
      <c r="P58" s="39">
        <f t="shared" si="1"/>
        <v>0</v>
      </c>
    </row>
    <row r="59" spans="2:16" ht="38.25">
      <c r="B59" s="64"/>
      <c r="C59" s="35">
        <v>49</v>
      </c>
      <c r="D59" s="36" t="s">
        <v>101</v>
      </c>
      <c r="E59" s="72" t="s">
        <v>156</v>
      </c>
      <c r="F59" s="36" t="s">
        <v>51</v>
      </c>
      <c r="G59" s="36" t="s">
        <v>101</v>
      </c>
      <c r="H59" s="35" t="s">
        <v>52</v>
      </c>
      <c r="I59" s="36" t="s">
        <v>53</v>
      </c>
      <c r="J59" s="37"/>
      <c r="K59" s="25">
        <v>30687</v>
      </c>
      <c r="L59" s="54"/>
      <c r="M59" s="25">
        <f t="shared" si="0"/>
        <v>0</v>
      </c>
      <c r="N59" s="57"/>
      <c r="O59" s="45">
        <v>0.2</v>
      </c>
      <c r="P59" s="39">
        <f t="shared" si="1"/>
        <v>0</v>
      </c>
    </row>
    <row r="60" spans="2:16" ht="38.25">
      <c r="B60" s="64"/>
      <c r="C60" s="35">
        <v>50</v>
      </c>
      <c r="D60" s="36" t="s">
        <v>102</v>
      </c>
      <c r="E60" s="72" t="s">
        <v>157</v>
      </c>
      <c r="F60" s="36" t="s">
        <v>51</v>
      </c>
      <c r="G60" s="36" t="s">
        <v>102</v>
      </c>
      <c r="H60" s="35" t="s">
        <v>52</v>
      </c>
      <c r="I60" s="36" t="s">
        <v>53</v>
      </c>
      <c r="J60" s="37"/>
      <c r="K60" s="25">
        <v>47022</v>
      </c>
      <c r="L60" s="54"/>
      <c r="M60" s="25">
        <f t="shared" si="0"/>
        <v>0</v>
      </c>
      <c r="N60" s="57"/>
      <c r="O60" s="45">
        <v>0.2</v>
      </c>
      <c r="P60" s="39">
        <f t="shared" si="1"/>
        <v>0</v>
      </c>
    </row>
    <row r="61" spans="2:16" ht="38.25">
      <c r="B61" s="64"/>
      <c r="C61" s="35">
        <v>51</v>
      </c>
      <c r="D61" s="36" t="s">
        <v>103</v>
      </c>
      <c r="E61" s="72" t="s">
        <v>158</v>
      </c>
      <c r="F61" s="36" t="s">
        <v>51</v>
      </c>
      <c r="G61" s="36" t="s">
        <v>103</v>
      </c>
      <c r="H61" s="35" t="s">
        <v>52</v>
      </c>
      <c r="I61" s="36" t="s">
        <v>53</v>
      </c>
      <c r="J61" s="37"/>
      <c r="K61" s="25">
        <v>38000</v>
      </c>
      <c r="L61" s="54"/>
      <c r="M61" s="25">
        <f t="shared" si="0"/>
        <v>0</v>
      </c>
      <c r="N61" s="57"/>
      <c r="O61" s="45">
        <v>0.2</v>
      </c>
      <c r="P61" s="39">
        <f t="shared" si="1"/>
        <v>0</v>
      </c>
    </row>
    <row r="62" spans="2:16" ht="25.5">
      <c r="B62" s="64"/>
      <c r="C62" s="35">
        <v>52</v>
      </c>
      <c r="D62" s="36" t="s">
        <v>104</v>
      </c>
      <c r="E62" s="72" t="s">
        <v>159</v>
      </c>
      <c r="F62" s="36" t="s">
        <v>51</v>
      </c>
      <c r="G62" s="36" t="s">
        <v>104</v>
      </c>
      <c r="H62" s="35" t="s">
        <v>52</v>
      </c>
      <c r="I62" s="36" t="s">
        <v>53</v>
      </c>
      <c r="J62" s="37"/>
      <c r="K62" s="25">
        <v>16300</v>
      </c>
      <c r="L62" s="54"/>
      <c r="M62" s="25">
        <f t="shared" si="0"/>
        <v>0</v>
      </c>
      <c r="N62" s="57"/>
      <c r="O62" s="45">
        <v>0.2</v>
      </c>
      <c r="P62" s="39">
        <f t="shared" si="1"/>
        <v>0</v>
      </c>
    </row>
    <row r="63" spans="2:16" ht="38.25">
      <c r="B63" s="64"/>
      <c r="C63" s="35">
        <v>53</v>
      </c>
      <c r="D63" s="36" t="s">
        <v>105</v>
      </c>
      <c r="E63" s="72" t="s">
        <v>160</v>
      </c>
      <c r="F63" s="36" t="s">
        <v>51</v>
      </c>
      <c r="G63" s="36" t="s">
        <v>105</v>
      </c>
      <c r="H63" s="35" t="s">
        <v>52</v>
      </c>
      <c r="I63" s="36" t="s">
        <v>53</v>
      </c>
      <c r="J63" s="37"/>
      <c r="K63" s="25">
        <v>51480</v>
      </c>
      <c r="L63" s="55"/>
      <c r="M63" s="25">
        <f t="shared" si="0"/>
        <v>0</v>
      </c>
      <c r="N63" s="58"/>
      <c r="O63" s="45">
        <v>0.2</v>
      </c>
      <c r="P63" s="39">
        <f t="shared" si="1"/>
        <v>0</v>
      </c>
    </row>
    <row r="64" spans="2:16" ht="12.75">
      <c r="B64" s="64"/>
      <c r="C64" s="67" t="s">
        <v>106</v>
      </c>
      <c r="D64" s="67"/>
      <c r="E64" s="67"/>
      <c r="F64" s="67"/>
      <c r="G64" s="67"/>
      <c r="H64" s="67"/>
      <c r="I64" s="67"/>
      <c r="J64" s="68"/>
      <c r="K64" s="25"/>
      <c r="L64" s="39">
        <v>6604513.6</v>
      </c>
      <c r="M64" s="25">
        <f>SUM(M11:M63)</f>
        <v>0</v>
      </c>
      <c r="N64" s="48"/>
      <c r="O64" s="45">
        <v>0.2</v>
      </c>
      <c r="P64" s="39">
        <f>SUM(P11:P63)</f>
        <v>0</v>
      </c>
    </row>
    <row r="65" spans="2:16" ht="12.75">
      <c r="B65" s="59" t="s">
        <v>107</v>
      </c>
      <c r="C65" s="60"/>
      <c r="D65" s="60"/>
      <c r="E65" s="60"/>
      <c r="F65" s="60"/>
      <c r="G65" s="60"/>
      <c r="H65" s="60"/>
      <c r="I65" s="60"/>
      <c r="J65" s="60"/>
      <c r="K65" s="61"/>
      <c r="L65" s="42">
        <f>L64</f>
        <v>6604513.6</v>
      </c>
      <c r="M65" s="42">
        <f>M64</f>
        <v>0</v>
      </c>
      <c r="N65" s="42"/>
      <c r="O65" s="42"/>
      <c r="P65" s="42">
        <f>P64</f>
        <v>0</v>
      </c>
    </row>
    <row r="66" spans="2:16" ht="12.75">
      <c r="B66" s="59" t="s">
        <v>25</v>
      </c>
      <c r="C66" s="60"/>
      <c r="D66" s="60"/>
      <c r="E66" s="60"/>
      <c r="F66" s="60"/>
      <c r="G66" s="60"/>
      <c r="H66" s="60"/>
      <c r="I66" s="60"/>
      <c r="J66" s="60"/>
      <c r="K66" s="61"/>
      <c r="L66" s="41"/>
      <c r="M66" s="42">
        <f>P65</f>
        <v>0</v>
      </c>
      <c r="N66" s="41"/>
      <c r="O66" s="41"/>
      <c r="P66" s="41"/>
    </row>
    <row r="67" spans="2:16" ht="12.75" customHeight="1">
      <c r="B67" s="59" t="s">
        <v>45</v>
      </c>
      <c r="C67" s="60"/>
      <c r="D67" s="60"/>
      <c r="E67" s="60"/>
      <c r="F67" s="60"/>
      <c r="G67" s="60"/>
      <c r="H67" s="60"/>
      <c r="I67" s="60"/>
      <c r="J67" s="60"/>
      <c r="K67" s="61"/>
      <c r="L67" s="41"/>
      <c r="M67" s="42">
        <f>M65+M66</f>
        <v>0</v>
      </c>
      <c r="N67" s="41"/>
      <c r="O67" s="41"/>
      <c r="P67" s="41"/>
    </row>
  </sheetData>
  <sheetProtection/>
  <mergeCells count="10">
    <mergeCell ref="L11:L63"/>
    <mergeCell ref="N11:N63"/>
    <mergeCell ref="B65:K65"/>
    <mergeCell ref="B66:K66"/>
    <mergeCell ref="B67:K67"/>
    <mergeCell ref="B2:P2"/>
    <mergeCell ref="B4:M4"/>
    <mergeCell ref="B9:B64"/>
    <mergeCell ref="C9:J9"/>
    <mergeCell ref="C64:J64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2" t="s">
        <v>24</v>
      </c>
      <c r="C2" s="1"/>
      <c r="D2" s="1"/>
      <c r="E2" s="2" t="s">
        <v>47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'Elta 90 - specifikacija'!L65</f>
        <v>6604513.6</v>
      </c>
      <c r="F6" s="11">
        <f>'Elta 90 - specifikacija'!M65</f>
        <v>0</v>
      </c>
      <c r="G6" s="12">
        <f>'Elta 90 - specifikacija'!M67</f>
        <v>0</v>
      </c>
    </row>
    <row r="7" spans="2:7" ht="24.75" customHeight="1" thickBot="1">
      <c r="B7" s="4" t="s">
        <v>6</v>
      </c>
      <c r="C7" s="13" t="s">
        <v>7</v>
      </c>
      <c r="D7" s="3"/>
      <c r="E7" s="69" t="s">
        <v>8</v>
      </c>
      <c r="F7" s="70"/>
      <c r="G7" s="71"/>
    </row>
    <row r="8" spans="2:7" ht="20.25" customHeight="1" thickBot="1">
      <c r="B8" s="9"/>
      <c r="C8" s="10"/>
      <c r="D8" s="3"/>
      <c r="E8" s="14">
        <f>E6/1000</f>
        <v>6604.513599999999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20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21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Bojana</cp:lastModifiedBy>
  <cp:lastPrinted>2020-04-03T12:35:40Z</cp:lastPrinted>
  <dcterms:created xsi:type="dcterms:W3CDTF">2014-01-17T13:07:43Z</dcterms:created>
  <dcterms:modified xsi:type="dcterms:W3CDTF">2020-04-26T18:51:34Z</dcterms:modified>
  <cp:category/>
  <cp:version/>
  <cp:contentType/>
  <cp:contentStatus/>
</cp:coreProperties>
</file>