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doc d.o.o. 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<sst xmlns="http://schemas.openxmlformats.org/spreadsheetml/2006/main" count="69" uniqueCount="65">
  <si>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ЈКЛ</t>
  </si>
  <si>
    <t>Фармацеутски облик</t>
  </si>
  <si>
    <t>Произвођач</t>
  </si>
  <si>
    <t>Јединица мере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</si>
  <si>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</si>
  <si>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</si>
  <si>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</si>
  <si>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</si>
  <si>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</si>
  <si>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</si>
  <si>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</si>
  <si>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</si>
  <si>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</si>
  <si>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</si>
  <si>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</si>
  <si>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</si>
  <si>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</si>
  <si>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</si>
  <si>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</si>
  <si>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</si>
  <si>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</si>
  <si>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</si>
  <si>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</si>
  <si>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</si>
  <si>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</si>
  <si>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</si>
  <si>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</si>
  <si>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</si>
  <si>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</si>
  <si>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</si>
  <si>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</si>
  <si>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</si>
  <si>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</si>
  <si>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</si>
  <si>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 xml:space="preserve">Количина </t>
  </si>
  <si>
    <t>bočica</t>
  </si>
  <si>
    <t xml:space="preserve">Јединична цена без  
ПДВ-а </t>
  </si>
  <si>
    <t>ИЗНОС ПДВ-А (10%)</t>
  </si>
  <si>
    <t>ADOC D.O.O.</t>
  </si>
  <si>
    <t xml:space="preserve">Процењена јединична  цена без ПДВ-а </t>
  </si>
  <si>
    <t>404-1-110/20-2</t>
  </si>
  <si>
    <t>Лекови са Листе лекова</t>
  </si>
  <si>
    <t>rastvor za injekciju</t>
  </si>
  <si>
    <t>cabazitaksel</t>
  </si>
  <si>
    <t>SANOFI-AVENTIS DEUTSCHLAND GMBH, Nemačka</t>
  </si>
  <si>
    <t>koncentrat i rastvarač za rastvor za infuziju</t>
  </si>
  <si>
    <t>4,5 ml (60 mg/1,5 ml)</t>
  </si>
  <si>
    <t>pleriksafor</t>
  </si>
  <si>
    <t>GENZYME LIMITED, V.Britanija</t>
  </si>
  <si>
    <t>1,2 ml; 20mg/ml</t>
  </si>
  <si>
    <r>
      <t>Jevtana</t>
    </r>
    <r>
      <rPr>
        <sz val="10"/>
        <color indexed="8"/>
        <rFont val="Calibri"/>
        <family val="2"/>
      </rPr>
      <t>®</t>
    </r>
  </si>
  <si>
    <r>
      <t>Mozobil</t>
    </r>
    <r>
      <rPr>
        <sz val="10"/>
        <color indexed="8"/>
        <rFont val="Calibri"/>
        <family val="2"/>
      </rPr>
      <t>®</t>
    </r>
  </si>
  <si>
    <t>0039120</t>
  </si>
  <si>
    <t>0015121</t>
  </si>
  <si>
    <t xml:space="preserve">Rituksimab bez natrijum-hidroksida </t>
  </si>
  <si>
    <t>0014145</t>
  </si>
  <si>
    <t>0014144</t>
  </si>
  <si>
    <t>Blitzima®</t>
  </si>
  <si>
    <t>BIOTEC SERVICES INTERNATIONAL LIMITED, V.Britanija</t>
  </si>
  <si>
    <t>koncentrat za rastvor za infuziju</t>
  </si>
  <si>
    <t>Јачина лека/ 
концентрација</t>
  </si>
  <si>
    <t>100 mg</t>
  </si>
  <si>
    <t>500 mg</t>
  </si>
  <si>
    <t>bočica staklena</t>
  </si>
  <si>
    <t>УКУПНО ЗА ПАРТИЈУ 18: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</si>
</sst>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6" fillId="0" borderId="10" xfId="55" applyFont="1" applyBorder="1" applyAlignment="1">
      <alignment horizontal="center" vertical="center" wrapText="1"/>
      <protection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3" fontId="39" fillId="34" borderId="10" xfId="0" applyNumberFormat="1" applyFont="1" applyFill="1" applyBorder="1" applyAlignment="1">
      <alignment horizontal="center" vertical="center" wrapText="1"/>
    </xf>
    <xf numFmtId="4" fontId="39" fillId="34" borderId="17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4" fontId="45" fillId="1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7" fillId="35" borderId="16" xfId="0" applyNumberFormat="1" applyFont="1" applyFill="1" applyBorder="1" applyAlignment="1">
      <alignment horizontal="center" vertical="center" wrapText="1"/>
    </xf>
    <xf numFmtId="0" fontId="6" fillId="35" borderId="16" xfId="56" applyNumberFormat="1" applyFont="1" applyFill="1" applyBorder="1" applyAlignment="1">
      <alignment horizontal="center" vertical="center" wrapText="1"/>
      <protection/>
    </xf>
    <xf numFmtId="3" fontId="45" fillId="0" borderId="17" xfId="0" applyNumberFormat="1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7" fillId="33" borderId="16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36" borderId="18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4" fontId="45" fillId="13" borderId="18" xfId="0" applyNumberFormat="1" applyFont="1" applyFill="1" applyBorder="1" applyAlignment="1">
      <alignment horizontal="center" vertical="center" wrapText="1"/>
    </xf>
    <xf numFmtId="3" fontId="45" fillId="0" borderId="21" xfId="0" applyNumberFormat="1" applyFont="1" applyBorder="1" applyAlignment="1" applyProtection="1">
      <alignment horizontal="center" vertical="center" wrapText="1"/>
      <protection locked="0"/>
    </xf>
    <xf numFmtId="4" fontId="45" fillId="13" borderId="17" xfId="0" applyNumberFormat="1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4" fontId="45" fillId="34" borderId="18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right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8" fillId="0" borderId="16" xfId="56" applyNumberFormat="1" applyFont="1" applyFill="1" applyBorder="1" applyAlignment="1">
      <alignment horizontal="center" vertical="center" wrapText="1"/>
      <protection/>
    </xf>
    <xf numFmtId="0" fontId="8" fillId="0" borderId="18" xfId="56" applyNumberFormat="1" applyFont="1" applyFill="1" applyBorder="1" applyAlignment="1">
      <alignment horizontal="center" vertical="center" wrapText="1"/>
      <protection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25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85" zoomScaleNormal="85" zoomScalePageLayoutView="0" workbookViewId="0" topLeftCell="A1">
      <selection activeCell="S6" sqref="S6"/>
    </sheetView>
  </sheetViews>
  <sheetFormatPr defaultColWidth="9.140625" defaultRowHeight="15"/>
  <cols>
    <col min="1" max="1" width="11.28125" style="23" customWidth="1"/>
    <col min="2" max="2" width="18.140625" style="23" customWidth="1"/>
    <col min="3" max="3" width="10.28125" style="24" customWidth="1"/>
    <col min="4" max="4" width="15.7109375" style="23" customWidth="1"/>
    <col min="5" max="5" width="17.8515625" style="23" customWidth="1"/>
    <col min="6" max="6" width="15.57421875" style="23" bestFit="1" customWidth="1"/>
    <col min="7" max="7" width="18.00390625" style="23" customWidth="1"/>
    <col min="8" max="8" width="12.7109375" style="23" customWidth="1"/>
    <col min="9" max="9" width="12.421875" style="23" customWidth="1"/>
    <col min="10" max="10" width="15.7109375" style="23" hidden="1" customWidth="1"/>
    <col min="11" max="11" width="14.421875" style="23" hidden="1" customWidth="1"/>
    <col min="12" max="12" width="20.421875" style="23" hidden="1" customWidth="1"/>
    <col min="13" max="13" width="18.140625" style="23" customWidth="1"/>
    <col min="14" max="14" width="17.57421875" style="23" hidden="1" customWidth="1"/>
    <col min="15" max="16384" width="9.140625" style="23" customWidth="1"/>
  </cols>
  <sheetData>
    <row r="1" spans="1:14" ht="12.75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22"/>
    </row>
    <row r="2" spans="1:14" ht="12.75" customHeight="1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2"/>
    </row>
    <row r="4" spans="1:14" s="25" customFormat="1" ht="51">
      <c r="A4" s="41" t="s">
        <v>33</v>
      </c>
      <c r="B4" s="41" t="s">
        <v>27</v>
      </c>
      <c r="C4" s="37" t="s">
        <v>0</v>
      </c>
      <c r="D4" s="29" t="s">
        <v>28</v>
      </c>
      <c r="E4" s="29" t="s">
        <v>2</v>
      </c>
      <c r="F4" s="29" t="s">
        <v>1</v>
      </c>
      <c r="G4" s="29" t="s">
        <v>60</v>
      </c>
      <c r="H4" s="38" t="s">
        <v>3</v>
      </c>
      <c r="I4" s="29" t="s">
        <v>34</v>
      </c>
      <c r="J4" s="57" t="s">
        <v>39</v>
      </c>
      <c r="K4" s="29" t="s">
        <v>36</v>
      </c>
      <c r="L4" s="27" t="s">
        <v>4</v>
      </c>
      <c r="M4" s="28" t="s">
        <v>5</v>
      </c>
      <c r="N4" s="27" t="s">
        <v>6</v>
      </c>
    </row>
    <row r="5" spans="1:14" s="25" customFormat="1" ht="60" customHeight="1">
      <c r="A5" s="66">
        <v>18</v>
      </c>
      <c r="B5" s="68" t="s">
        <v>54</v>
      </c>
      <c r="C5" s="48" t="s">
        <v>55</v>
      </c>
      <c r="D5" s="36" t="s">
        <v>57</v>
      </c>
      <c r="E5" s="51" t="s">
        <v>58</v>
      </c>
      <c r="F5" s="70" t="s">
        <v>59</v>
      </c>
      <c r="G5" s="36" t="s">
        <v>61</v>
      </c>
      <c r="H5" s="72" t="s">
        <v>63</v>
      </c>
      <c r="I5" s="77"/>
      <c r="J5" s="59">
        <v>13918.15</v>
      </c>
      <c r="K5" s="56">
        <v>11411.11</v>
      </c>
      <c r="L5" s="31">
        <f>I5*J5</f>
        <v>0</v>
      </c>
      <c r="M5" s="46">
        <f>I5*K5</f>
        <v>0</v>
      </c>
      <c r="N5" s="30">
        <v>1</v>
      </c>
    </row>
    <row r="6" spans="1:14" ht="52.5" customHeight="1">
      <c r="A6" s="67"/>
      <c r="B6" s="69"/>
      <c r="C6" s="48" t="s">
        <v>56</v>
      </c>
      <c r="D6" s="36" t="s">
        <v>57</v>
      </c>
      <c r="E6" s="49" t="s">
        <v>58</v>
      </c>
      <c r="F6" s="71"/>
      <c r="G6" s="53" t="s">
        <v>62</v>
      </c>
      <c r="H6" s="73"/>
      <c r="I6" s="55"/>
      <c r="J6" s="59">
        <v>69530.7</v>
      </c>
      <c r="K6" s="56">
        <v>57011.11</v>
      </c>
      <c r="L6" s="31">
        <f>I6*J6</f>
        <v>0</v>
      </c>
      <c r="M6" s="46">
        <f>I6*K6</f>
        <v>0</v>
      </c>
      <c r="N6" s="30">
        <v>1</v>
      </c>
    </row>
    <row r="7" spans="1:14" ht="22.5" customHeight="1">
      <c r="A7" s="60" t="s">
        <v>64</v>
      </c>
      <c r="B7" s="61"/>
      <c r="C7" s="61"/>
      <c r="D7" s="61"/>
      <c r="E7" s="61"/>
      <c r="F7" s="61"/>
      <c r="G7" s="61"/>
      <c r="H7" s="61"/>
      <c r="I7" s="61"/>
      <c r="J7" s="61"/>
      <c r="K7" s="62"/>
      <c r="L7" s="31">
        <f>SUM(L5:L6)</f>
        <v>0</v>
      </c>
      <c r="M7" s="46">
        <f>SUM(M5:M6)</f>
        <v>0</v>
      </c>
      <c r="N7" s="30"/>
    </row>
    <row r="8" spans="1:14" ht="69.75" customHeight="1">
      <c r="A8" s="42">
        <v>26</v>
      </c>
      <c r="B8" s="42" t="s">
        <v>43</v>
      </c>
      <c r="C8" s="47" t="s">
        <v>52</v>
      </c>
      <c r="D8" s="50" t="s">
        <v>50</v>
      </c>
      <c r="E8" s="42" t="s">
        <v>44</v>
      </c>
      <c r="F8" s="36" t="s">
        <v>45</v>
      </c>
      <c r="G8" s="52" t="s">
        <v>46</v>
      </c>
      <c r="H8" s="42" t="s">
        <v>35</v>
      </c>
      <c r="I8" s="40"/>
      <c r="J8" s="58">
        <v>380081.8</v>
      </c>
      <c r="K8" s="54">
        <v>380081.8</v>
      </c>
      <c r="L8" s="31">
        <f>I8*J8</f>
        <v>0</v>
      </c>
      <c r="M8" s="46">
        <f>I8*K8</f>
        <v>0</v>
      </c>
      <c r="N8" s="30">
        <v>1</v>
      </c>
    </row>
    <row r="9" spans="1:14" ht="69.75" customHeight="1">
      <c r="A9" s="42">
        <v>33</v>
      </c>
      <c r="B9" s="42" t="s">
        <v>47</v>
      </c>
      <c r="C9" s="44" t="s">
        <v>53</v>
      </c>
      <c r="D9" s="36" t="s">
        <v>51</v>
      </c>
      <c r="E9" s="36" t="s">
        <v>48</v>
      </c>
      <c r="F9" s="36" t="s">
        <v>42</v>
      </c>
      <c r="G9" s="43" t="s">
        <v>49</v>
      </c>
      <c r="H9" s="42" t="s">
        <v>35</v>
      </c>
      <c r="I9" s="39"/>
      <c r="J9" s="45">
        <v>649425.9</v>
      </c>
      <c r="K9" s="35">
        <v>649425.9</v>
      </c>
      <c r="L9" s="31">
        <f>I9*J9</f>
        <v>0</v>
      </c>
      <c r="M9" s="46">
        <f>I9*K9</f>
        <v>0</v>
      </c>
      <c r="N9" s="30">
        <v>1</v>
      </c>
    </row>
    <row r="10" spans="1:14" ht="18.75" customHeight="1">
      <c r="A10" s="65" t="s">
        <v>7</v>
      </c>
      <c r="B10" s="65"/>
      <c r="C10" s="65"/>
      <c r="D10" s="65"/>
      <c r="E10" s="65"/>
      <c r="F10" s="65"/>
      <c r="G10" s="65"/>
      <c r="H10" s="65"/>
      <c r="I10" s="65"/>
      <c r="J10" s="64"/>
      <c r="K10" s="65"/>
      <c r="L10" s="27">
        <f>L5+L6+L8+L9</f>
        <v>0</v>
      </c>
      <c r="M10" s="32">
        <f>M5+M6+M8+M9</f>
        <v>0</v>
      </c>
      <c r="N10" s="33">
        <f>AVERAGE(N5:N8:N9)</f>
        <v>1</v>
      </c>
    </row>
    <row r="11" spans="1:14" ht="18.75" customHeight="1">
      <c r="A11" s="64" t="s">
        <v>37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27">
        <f>L10*0.1</f>
        <v>0</v>
      </c>
      <c r="M11" s="32">
        <f>M10*0.1</f>
        <v>0</v>
      </c>
      <c r="N11" s="26"/>
    </row>
    <row r="12" spans="1:14" ht="18.75" customHeight="1">
      <c r="A12" s="64" t="s">
        <v>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27">
        <f>SUM(L10:L11)</f>
        <v>0</v>
      </c>
      <c r="M12" s="32">
        <f>SUM(M10:M11)</f>
        <v>0</v>
      </c>
      <c r="N12" s="26"/>
    </row>
    <row r="13" ht="18.75" customHeight="1"/>
  </sheetData>
  <sheetProtection password="BD9A" sheet="1"/>
  <mergeCells count="10">
    <mergeCell ref="A7:K7"/>
    <mergeCell ref="A1:M1"/>
    <mergeCell ref="A2:M2"/>
    <mergeCell ref="A12:K12"/>
    <mergeCell ref="A11:K11"/>
    <mergeCell ref="A10:K10"/>
    <mergeCell ref="A5:A6"/>
    <mergeCell ref="B5:B6"/>
    <mergeCell ref="F5:F6"/>
    <mergeCell ref="H5:H6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J21" sqref="J21:J2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38</v>
      </c>
    </row>
    <row r="4" ht="15" thickBot="1"/>
    <row r="5" spans="2:7" ht="24.75" thickBot="1">
      <c r="B5" s="2" t="s">
        <v>14</v>
      </c>
      <c r="C5" s="3" t="s">
        <v>40</v>
      </c>
      <c r="E5" s="10" t="s">
        <v>10</v>
      </c>
      <c r="F5" s="11" t="s">
        <v>11</v>
      </c>
      <c r="G5" s="12" t="s">
        <v>12</v>
      </c>
    </row>
    <row r="6" spans="2:7" ht="15" thickBot="1">
      <c r="B6" s="4"/>
      <c r="C6" s="5"/>
      <c r="E6" s="13">
        <f>'Adoc d.o.o. - specifikacija'!L10</f>
        <v>0</v>
      </c>
      <c r="F6" s="13">
        <f>'Adoc d.o.o. - specifikacija'!M10</f>
        <v>0</v>
      </c>
      <c r="G6" s="14">
        <f>'Adoc d.o.o. - specifikacija'!M12</f>
        <v>0</v>
      </c>
    </row>
    <row r="7" spans="2:7" ht="36.75" customHeight="1" thickBot="1">
      <c r="B7" s="2" t="s">
        <v>15</v>
      </c>
      <c r="C7" s="21" t="s">
        <v>32</v>
      </c>
      <c r="E7" s="74" t="s">
        <v>13</v>
      </c>
      <c r="F7" s="75"/>
      <c r="G7" s="76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19" t="s">
        <v>29</v>
      </c>
      <c r="E13" s="7" t="s">
        <v>23</v>
      </c>
      <c r="F13" s="34">
        <f>'Adoc d.o.o. - specifikacija'!N10</f>
        <v>1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19</v>
      </c>
      <c r="C15" s="3" t="s">
        <v>41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0" t="s">
        <v>30</v>
      </c>
      <c r="C17" s="19" t="s">
        <v>31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2020-06-02T09:57:30Z</dcterms:modified>
  <cp:category/>
  <cp:version/>
  <cp:contentType/>
  <cp:contentStatus/>
</cp:coreProperties>
</file>