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70" windowHeight="122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<sst xmlns="http://schemas.openxmlformats.org/spreadsheetml/2006/main" count="99" uniqueCount="88">
  <si>
    <t>Број понуда по партији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</si>
  <si>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</si>
  <si>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</si>
  <si>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</si>
  <si>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</si>
  <si>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</si>
  <si>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</si>
  <si>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</si>
  <si>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</si>
  <si>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</si>
  <si>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</si>
  <si>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</si>
  <si>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</si>
  <si>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</si>
  <si>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</si>
  <si>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</si>
  <si>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</si>
  <si>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</si>
  <si>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</si>
  <si>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</si>
  <si>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</si>
  <si>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</si>
  <si>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</si>
  <si>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Број партије</t>
  </si>
  <si>
    <t>JKL</t>
  </si>
  <si>
    <t>Процењена јединична цена</t>
  </si>
  <si>
    <t>Укупна процењена цена без ПДВ-а</t>
  </si>
  <si>
    <t>Назив партије</t>
  </si>
  <si>
    <t>Јединична цена</t>
  </si>
  <si>
    <t>Заштићени назив понуђеног добра</t>
  </si>
  <si>
    <t>Произвођач</t>
  </si>
  <si>
    <t xml:space="preserve"> Фармацеутски облик</t>
  </si>
  <si>
    <t xml:space="preserve"> Јачина/ концентрација лека</t>
  </si>
  <si>
    <t>Јединица мере</t>
  </si>
  <si>
    <t>Количина</t>
  </si>
  <si>
    <t>404-1-110/19-98</t>
  </si>
  <si>
    <t>ЛЕКОВИ ЗА ЛЕЧЕЊЕ ЛИЦА КОЈА НИСУ ОСИГУРАНА КОД РФЗО</t>
  </si>
  <si>
    <t>УКУПНO БЕЗ ПДВ-А</t>
  </si>
  <si>
    <t>ИЗНОС ПДВ-А (10%)</t>
  </si>
  <si>
    <t>УКУПНO СА ПДВ-ОМ</t>
  </si>
  <si>
    <t>Укупна цена без 
ПДВ-а</t>
  </si>
  <si>
    <t>prašak i rastvarač za rastvor za injekciju</t>
  </si>
  <si>
    <t>injekcioni špric</t>
  </si>
  <si>
    <t>rastvor za injekciju</t>
  </si>
  <si>
    <t>bočica staklena</t>
  </si>
  <si>
    <t>PFIZER SRB D.O.O.</t>
  </si>
  <si>
    <t>PFIZER SRB d.o.o.</t>
  </si>
  <si>
    <t>Rekombinantni faktor IX</t>
  </si>
  <si>
    <t>BeneFIX
BeneFIX
BeneFIX
BeneFIX</t>
  </si>
  <si>
    <t>Wyeth Farma S.A.
Wyeth Farma S.A.
Wyeth Farma S.A.
Wyeth Farma S.A.</t>
  </si>
  <si>
    <t>250 i.j., 500 i.j., 1000 i.j. i 2000 i.j.</t>
  </si>
  <si>
    <t>i.j.</t>
  </si>
  <si>
    <t>idarubicin 10 mg</t>
  </si>
  <si>
    <t>Zavedos</t>
  </si>
  <si>
    <t>ACTAVIS ITALY S.P.A.</t>
  </si>
  <si>
    <t>liofilizat za rastvor za injekciju</t>
  </si>
  <si>
    <t>10 mg</t>
  </si>
  <si>
    <t>sunitinib 12,5 mg</t>
  </si>
  <si>
    <t>Sutent</t>
  </si>
  <si>
    <t>Pfizer Italia S.R.L.</t>
  </si>
  <si>
    <t>kapsula, tvrda</t>
  </si>
  <si>
    <t>12,5 mg</t>
  </si>
  <si>
    <t>kapsula</t>
  </si>
  <si>
    <t>sunitinib 25 mg</t>
  </si>
  <si>
    <t>25 mg</t>
  </si>
  <si>
    <t>sunitinib 50 mg</t>
  </si>
  <si>
    <t>50 mg</t>
  </si>
  <si>
    <t>tofacitinib</t>
  </si>
  <si>
    <t>Xeljanz</t>
  </si>
  <si>
    <t>Pfizer Manufacturing Deutschland GmbH - Betriebsstatte Freiburg</t>
  </si>
  <si>
    <t>film tableta</t>
  </si>
  <si>
    <t>5 mg</t>
  </si>
  <si>
    <t>tableta</t>
  </si>
  <si>
    <t>etanercept 25 mg</t>
  </si>
  <si>
    <t>Enbrel</t>
  </si>
  <si>
    <t>Wyeth Pharmaceuticals</t>
  </si>
  <si>
    <t>etanercept 50 mg</t>
  </si>
  <si>
    <t>injekcioni špric i/ili pen sa uloškom</t>
  </si>
  <si>
    <t>Enbrel
Enbrel</t>
  </si>
  <si>
    <t>Wyeth Pharmaceuticals
Wyeth Pharmaceuticals</t>
  </si>
  <si>
    <t>0066110
0066111
0066112
0066113</t>
  </si>
  <si>
    <t>0033181</t>
  </si>
  <si>
    <t>1039703</t>
  </si>
  <si>
    <t>1039704</t>
  </si>
  <si>
    <t>1039706</t>
  </si>
  <si>
    <t>1014100</t>
  </si>
  <si>
    <t>0014310</t>
  </si>
  <si>
    <t>0014312
0014313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</si>
</sst>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" fontId="49" fillId="0" borderId="11" xfId="0" applyNumberFormat="1" applyFont="1" applyFill="1" applyBorder="1" applyAlignment="1">
      <alignment vertical="center" wrapText="1"/>
    </xf>
    <xf numFmtId="4" fontId="49" fillId="0" borderId="12" xfId="0" applyNumberFormat="1" applyFont="1" applyFill="1" applyBorder="1" applyAlignment="1">
      <alignment vertical="center" wrapText="1"/>
    </xf>
    <xf numFmtId="4" fontId="49" fillId="0" borderId="13" xfId="0" applyNumberFormat="1" applyFont="1" applyFill="1" applyBorder="1" applyAlignment="1">
      <alignment vertical="center" wrapText="1"/>
    </xf>
    <xf numFmtId="3" fontId="49" fillId="0" borderId="14" xfId="0" applyNumberFormat="1" applyFont="1" applyFill="1" applyBorder="1" applyAlignment="1">
      <alignment vertical="center" wrapText="1"/>
    </xf>
    <xf numFmtId="3" fontId="49" fillId="0" borderId="15" xfId="0" applyNumberFormat="1" applyFont="1" applyFill="1" applyBorder="1" applyAlignment="1">
      <alignment vertical="center" wrapText="1"/>
    </xf>
    <xf numFmtId="3" fontId="49" fillId="0" borderId="16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4" fontId="47" fillId="0" borderId="10" xfId="59" applyNumberFormat="1" applyFont="1" applyFill="1" applyBorder="1" applyAlignment="1">
      <alignment horizontal="center" vertical="center" wrapText="1"/>
      <protection/>
    </xf>
    <xf numFmtId="0" fontId="3" fillId="33" borderId="11" xfId="59" applyFont="1" applyFill="1" applyBorder="1" applyAlignment="1">
      <alignment horizontal="center" vertical="center" wrapText="1"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3" fillId="33" borderId="13" xfId="59" applyFont="1" applyFill="1" applyBorder="1" applyAlignment="1">
      <alignment horizontal="center" vertical="center" wrapText="1"/>
      <protection/>
    </xf>
    <xf numFmtId="3" fontId="41" fillId="0" borderId="0" xfId="0" applyNumberFormat="1" applyFont="1" applyAlignment="1">
      <alignment horizontal="center" vertical="center" wrapText="1"/>
    </xf>
    <xf numFmtId="4" fontId="41" fillId="0" borderId="0" xfId="0" applyNumberFormat="1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34" borderId="10" xfId="57" applyFont="1" applyFill="1" applyBorder="1" applyAlignment="1">
      <alignment horizontal="center" vertical="center" wrapText="1"/>
      <protection/>
    </xf>
    <xf numFmtId="4" fontId="5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1" fontId="41" fillId="0" borderId="0" xfId="0" applyNumberFormat="1" applyFont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1" fillId="34" borderId="10" xfId="0" applyNumberFormat="1" applyFont="1" applyFill="1" applyBorder="1" applyAlignment="1">
      <alignment horizontal="center" vertical="center" wrapText="1"/>
    </xf>
    <xf numFmtId="3" fontId="47" fillId="34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3" fontId="48" fillId="34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17" xfId="0" applyFont="1" applyBorder="1" applyAlignment="1">
      <alignment horizontal="right" vertical="center" wrapText="1"/>
    </xf>
    <xf numFmtId="0" fontId="51" fillId="0" borderId="18" xfId="0" applyFont="1" applyBorder="1" applyAlignment="1">
      <alignment horizontal="right" vertical="center" wrapText="1"/>
    </xf>
    <xf numFmtId="0" fontId="51" fillId="0" borderId="19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4" fontId="49" fillId="33" borderId="14" xfId="59" applyNumberFormat="1" applyFont="1" applyFill="1" applyBorder="1" applyAlignment="1">
      <alignment horizontal="center" vertical="center" wrapText="1"/>
      <protection/>
    </xf>
    <xf numFmtId="4" fontId="49" fillId="33" borderId="12" xfId="59" applyNumberFormat="1" applyFont="1" applyFill="1" applyBorder="1" applyAlignment="1">
      <alignment horizontal="center" vertical="center" wrapText="1"/>
      <protection/>
    </xf>
    <xf numFmtId="4" fontId="49" fillId="33" borderId="16" xfId="59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4" xfId="58"/>
    <cellStyle name="Normal 4" xfId="59"/>
    <cellStyle name="Note" xfId="60"/>
    <cellStyle name="Output" xfId="61"/>
    <cellStyle name="Percent" xfId="62"/>
    <cellStyle name="Percent 2" xfId="63"/>
    <cellStyle name="Percent 4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tabSelected="1" zoomScale="70" zoomScaleNormal="70" zoomScalePageLayoutView="0" workbookViewId="0" topLeftCell="A4">
      <selection activeCell="M18" sqref="M18"/>
    </sheetView>
  </sheetViews>
  <sheetFormatPr defaultColWidth="9.140625" defaultRowHeight="15"/>
  <cols>
    <col min="1" max="1" width="9.00390625" style="17" customWidth="1"/>
    <col min="2" max="2" width="16.8515625" style="19" customWidth="1"/>
    <col min="3" max="3" width="22.140625" style="19" customWidth="1"/>
    <col min="4" max="4" width="21.00390625" style="2" customWidth="1"/>
    <col min="5" max="5" width="29.8515625" style="18" customWidth="1"/>
    <col min="6" max="6" width="23.140625" style="2" customWidth="1"/>
    <col min="7" max="7" width="18.00390625" style="2" customWidth="1"/>
    <col min="8" max="8" width="14.140625" style="2" customWidth="1"/>
    <col min="9" max="10" width="16.00390625" style="25" customWidth="1"/>
    <col min="11" max="12" width="16.421875" style="25" hidden="1" customWidth="1"/>
    <col min="13" max="13" width="18.7109375" style="25" customWidth="1"/>
    <col min="14" max="14" width="18.57421875" style="32" hidden="1" customWidth="1"/>
    <col min="15" max="15" width="22.8515625" style="26" customWidth="1"/>
    <col min="16" max="16" width="11.57421875" style="2" customWidth="1"/>
    <col min="17" max="16384" width="9.140625" style="2" customWidth="1"/>
  </cols>
  <sheetData>
    <row r="2" spans="1:15" ht="26.25" customHeight="1">
      <c r="A2" s="49" t="s">
        <v>14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29.2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19" customFormat="1" ht="18.75" customHeight="1">
      <c r="A4" s="31"/>
      <c r="B4" s="45"/>
      <c r="C4" s="43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4" ht="38.25">
      <c r="A5" s="34" t="s">
        <v>23</v>
      </c>
      <c r="B5" s="35" t="s">
        <v>24</v>
      </c>
      <c r="C5" s="34" t="s">
        <v>27</v>
      </c>
      <c r="D5" s="34" t="s">
        <v>29</v>
      </c>
      <c r="E5" s="34" t="s">
        <v>30</v>
      </c>
      <c r="F5" s="34" t="s">
        <v>31</v>
      </c>
      <c r="G5" s="34" t="s">
        <v>32</v>
      </c>
      <c r="H5" s="34" t="s">
        <v>33</v>
      </c>
      <c r="I5" s="34" t="s">
        <v>34</v>
      </c>
      <c r="J5" s="34" t="s">
        <v>28</v>
      </c>
      <c r="K5" s="29" t="s">
        <v>25</v>
      </c>
      <c r="L5" s="30" t="s">
        <v>26</v>
      </c>
      <c r="M5" s="34" t="s">
        <v>40</v>
      </c>
      <c r="N5" s="36" t="s">
        <v>0</v>
      </c>
    </row>
    <row r="6" spans="1:15" ht="75.75" customHeight="1">
      <c r="A6" s="37">
        <v>427</v>
      </c>
      <c r="B6" s="42" t="s">
        <v>80</v>
      </c>
      <c r="C6" s="37" t="s">
        <v>47</v>
      </c>
      <c r="D6" s="37" t="s">
        <v>48</v>
      </c>
      <c r="E6" s="37" t="s">
        <v>49</v>
      </c>
      <c r="F6" s="37" t="s">
        <v>41</v>
      </c>
      <c r="G6" s="37" t="s">
        <v>50</v>
      </c>
      <c r="H6" s="37" t="s">
        <v>51</v>
      </c>
      <c r="I6" s="53"/>
      <c r="J6" s="39">
        <v>45.2</v>
      </c>
      <c r="K6" s="40">
        <v>58.67</v>
      </c>
      <c r="L6" s="38">
        <f>I6*K6</f>
        <v>0</v>
      </c>
      <c r="M6" s="39">
        <f>I6*J6</f>
        <v>0</v>
      </c>
      <c r="N6" s="44">
        <v>1</v>
      </c>
      <c r="O6" s="2"/>
    </row>
    <row r="7" spans="1:15" ht="38.25" customHeight="1">
      <c r="A7" s="37">
        <v>522</v>
      </c>
      <c r="B7" s="42" t="s">
        <v>81</v>
      </c>
      <c r="C7" s="54" t="s">
        <v>52</v>
      </c>
      <c r="D7" s="37" t="s">
        <v>53</v>
      </c>
      <c r="E7" s="37" t="s">
        <v>54</v>
      </c>
      <c r="F7" s="37" t="s">
        <v>55</v>
      </c>
      <c r="G7" s="37" t="s">
        <v>56</v>
      </c>
      <c r="H7" s="37" t="s">
        <v>44</v>
      </c>
      <c r="I7" s="37"/>
      <c r="J7" s="39">
        <v>12406</v>
      </c>
      <c r="K7" s="40">
        <v>12406</v>
      </c>
      <c r="L7" s="38">
        <f aca="true" t="shared" si="0" ref="L7:L13">I7*K7</f>
        <v>0</v>
      </c>
      <c r="M7" s="39">
        <f aca="true" t="shared" si="1" ref="M7:M13">I7*J7</f>
        <v>0</v>
      </c>
      <c r="N7" s="44">
        <v>1</v>
      </c>
      <c r="O7" s="2"/>
    </row>
    <row r="8" spans="1:14" ht="27" customHeight="1">
      <c r="A8" s="37">
        <v>542</v>
      </c>
      <c r="B8" s="42" t="s">
        <v>82</v>
      </c>
      <c r="C8" s="37" t="s">
        <v>57</v>
      </c>
      <c r="D8" s="37" t="s">
        <v>58</v>
      </c>
      <c r="E8" s="37" t="s">
        <v>59</v>
      </c>
      <c r="F8" s="37" t="s">
        <v>60</v>
      </c>
      <c r="G8" s="37" t="s">
        <v>61</v>
      </c>
      <c r="H8" s="37" t="s">
        <v>62</v>
      </c>
      <c r="I8" s="37"/>
      <c r="J8" s="39">
        <v>4210.72</v>
      </c>
      <c r="K8" s="40">
        <v>4210.725</v>
      </c>
      <c r="L8" s="38">
        <f t="shared" si="0"/>
        <v>0</v>
      </c>
      <c r="M8" s="39">
        <f t="shared" si="1"/>
        <v>0</v>
      </c>
      <c r="N8" s="44">
        <v>1</v>
      </c>
    </row>
    <row r="9" spans="1:14" ht="30.75" customHeight="1">
      <c r="A9" s="37">
        <v>543</v>
      </c>
      <c r="B9" s="56" t="s">
        <v>83</v>
      </c>
      <c r="C9" s="37" t="s">
        <v>63</v>
      </c>
      <c r="D9" s="37" t="s">
        <v>58</v>
      </c>
      <c r="E9" s="37" t="s">
        <v>59</v>
      </c>
      <c r="F9" s="37" t="s">
        <v>60</v>
      </c>
      <c r="G9" s="37" t="s">
        <v>64</v>
      </c>
      <c r="H9" s="37" t="s">
        <v>62</v>
      </c>
      <c r="I9" s="37"/>
      <c r="J9" s="39">
        <v>8380.98</v>
      </c>
      <c r="K9" s="40">
        <v>8380.982142857143</v>
      </c>
      <c r="L9" s="38">
        <f t="shared" si="0"/>
        <v>0</v>
      </c>
      <c r="M9" s="39">
        <f t="shared" si="1"/>
        <v>0</v>
      </c>
      <c r="N9" s="44">
        <v>1</v>
      </c>
    </row>
    <row r="10" spans="1:14" ht="24.75" customHeight="1">
      <c r="A10" s="37">
        <v>544</v>
      </c>
      <c r="B10" s="56" t="s">
        <v>84</v>
      </c>
      <c r="C10" s="37" t="s">
        <v>65</v>
      </c>
      <c r="D10" s="37" t="s">
        <v>58</v>
      </c>
      <c r="E10" s="37" t="s">
        <v>59</v>
      </c>
      <c r="F10" s="37" t="s">
        <v>60</v>
      </c>
      <c r="G10" s="37" t="s">
        <v>66</v>
      </c>
      <c r="H10" s="37" t="s">
        <v>62</v>
      </c>
      <c r="I10" s="37"/>
      <c r="J10" s="39">
        <v>16748.5</v>
      </c>
      <c r="K10" s="40">
        <v>16748.507142857143</v>
      </c>
      <c r="L10" s="38">
        <f t="shared" si="0"/>
        <v>0</v>
      </c>
      <c r="M10" s="39">
        <f t="shared" si="1"/>
        <v>0</v>
      </c>
      <c r="N10" s="44">
        <v>1</v>
      </c>
    </row>
    <row r="11" spans="1:14" ht="39.75" customHeight="1">
      <c r="A11" s="37">
        <v>553</v>
      </c>
      <c r="B11" s="42" t="s">
        <v>85</v>
      </c>
      <c r="C11" s="37" t="s">
        <v>67</v>
      </c>
      <c r="D11" s="37" t="s">
        <v>68</v>
      </c>
      <c r="E11" s="37" t="s">
        <v>69</v>
      </c>
      <c r="F11" s="37" t="s">
        <v>70</v>
      </c>
      <c r="G11" s="37" t="s">
        <v>71</v>
      </c>
      <c r="H11" s="37" t="s">
        <v>72</v>
      </c>
      <c r="I11" s="37"/>
      <c r="J11" s="39">
        <v>1376.37</v>
      </c>
      <c r="K11" s="40">
        <v>1376.3714285714286</v>
      </c>
      <c r="L11" s="38">
        <f t="shared" si="0"/>
        <v>0</v>
      </c>
      <c r="M11" s="39">
        <f t="shared" si="1"/>
        <v>0</v>
      </c>
      <c r="N11" s="44">
        <v>1</v>
      </c>
    </row>
    <row r="12" spans="1:14" ht="33" customHeight="1">
      <c r="A12" s="37">
        <v>556</v>
      </c>
      <c r="B12" s="42" t="s">
        <v>86</v>
      </c>
      <c r="C12" s="37" t="s">
        <v>73</v>
      </c>
      <c r="D12" s="37" t="s">
        <v>74</v>
      </c>
      <c r="E12" s="37" t="s">
        <v>75</v>
      </c>
      <c r="F12" s="37" t="s">
        <v>41</v>
      </c>
      <c r="G12" s="37" t="s">
        <v>64</v>
      </c>
      <c r="H12" s="37" t="s">
        <v>42</v>
      </c>
      <c r="I12" s="37"/>
      <c r="J12" s="55">
        <v>9668.45</v>
      </c>
      <c r="K12" s="40">
        <v>9668.45</v>
      </c>
      <c r="L12" s="38">
        <f t="shared" si="0"/>
        <v>0</v>
      </c>
      <c r="M12" s="39">
        <f t="shared" si="1"/>
        <v>0</v>
      </c>
      <c r="N12" s="44">
        <v>1</v>
      </c>
    </row>
    <row r="13" spans="1:14" ht="39.75" customHeight="1">
      <c r="A13" s="37">
        <v>557</v>
      </c>
      <c r="B13" s="42" t="s">
        <v>87</v>
      </c>
      <c r="C13" s="37" t="s">
        <v>76</v>
      </c>
      <c r="D13" s="37" t="s">
        <v>78</v>
      </c>
      <c r="E13" s="37" t="s">
        <v>79</v>
      </c>
      <c r="F13" s="37" t="s">
        <v>43</v>
      </c>
      <c r="G13" s="37" t="s">
        <v>66</v>
      </c>
      <c r="H13" s="37" t="s">
        <v>77</v>
      </c>
      <c r="I13" s="37"/>
      <c r="J13" s="55">
        <v>19322.7</v>
      </c>
      <c r="K13" s="40">
        <v>19322.7</v>
      </c>
      <c r="L13" s="38">
        <f t="shared" si="0"/>
        <v>0</v>
      </c>
      <c r="M13" s="39">
        <f t="shared" si="1"/>
        <v>0</v>
      </c>
      <c r="N13" s="44">
        <v>1</v>
      </c>
    </row>
    <row r="14" spans="1:14" ht="30" customHeight="1">
      <c r="A14" s="46" t="s">
        <v>37</v>
      </c>
      <c r="B14" s="47"/>
      <c r="C14" s="47"/>
      <c r="D14" s="47"/>
      <c r="E14" s="47"/>
      <c r="F14" s="47"/>
      <c r="G14" s="47"/>
      <c r="H14" s="47"/>
      <c r="I14" s="47"/>
      <c r="J14" s="47"/>
      <c r="K14" s="48"/>
      <c r="L14" s="38">
        <f>SUM(L6:L13)</f>
        <v>0</v>
      </c>
      <c r="M14" s="39">
        <f>SUM(M6:M13)</f>
        <v>0</v>
      </c>
      <c r="N14" s="41">
        <f>AVERAGE(N6:N13)</f>
        <v>1</v>
      </c>
    </row>
    <row r="15" spans="1:14" ht="30" customHeight="1">
      <c r="A15" s="46" t="s">
        <v>38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  <c r="L15" s="38">
        <f>L14*0.1</f>
        <v>0</v>
      </c>
      <c r="M15" s="39">
        <f>M14*0.1</f>
        <v>0</v>
      </c>
      <c r="N15" s="41"/>
    </row>
    <row r="16" spans="1:14" ht="30" customHeight="1">
      <c r="A16" s="46" t="s">
        <v>39</v>
      </c>
      <c r="B16" s="47"/>
      <c r="C16" s="47"/>
      <c r="D16" s="47"/>
      <c r="E16" s="47"/>
      <c r="F16" s="47"/>
      <c r="G16" s="47"/>
      <c r="H16" s="47"/>
      <c r="I16" s="47"/>
      <c r="J16" s="47"/>
      <c r="K16" s="48"/>
      <c r="L16" s="38">
        <f>SUM(L14:L15)</f>
        <v>0</v>
      </c>
      <c r="M16" s="39">
        <f>SUM(M14:M15)</f>
        <v>0</v>
      </c>
      <c r="N16" s="41"/>
    </row>
  </sheetData>
  <sheetProtection/>
  <mergeCells count="5">
    <mergeCell ref="A14:K14"/>
    <mergeCell ref="A15:K15"/>
    <mergeCell ref="A16:K16"/>
    <mergeCell ref="A2:O2"/>
    <mergeCell ref="A3:O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27" t="s">
        <v>1</v>
      </c>
      <c r="C2" s="27"/>
      <c r="D2" s="27"/>
      <c r="E2" s="28" t="s">
        <v>46</v>
      </c>
    </row>
    <row r="4" ht="15" thickBot="1"/>
    <row r="5" spans="2:7" ht="36.75" thickBot="1">
      <c r="B5" s="3" t="s">
        <v>2</v>
      </c>
      <c r="C5" s="4" t="s">
        <v>35</v>
      </c>
      <c r="E5" s="22" t="s">
        <v>19</v>
      </c>
      <c r="F5" s="23" t="s">
        <v>20</v>
      </c>
      <c r="G5" s="24" t="s">
        <v>21</v>
      </c>
    </row>
    <row r="6" spans="2:7" ht="15" thickBot="1">
      <c r="B6" s="5"/>
      <c r="C6" s="6"/>
      <c r="E6" s="10">
        <f>specifikacija!L14</f>
        <v>0</v>
      </c>
      <c r="F6" s="11">
        <f>specifikacija!M14</f>
        <v>0</v>
      </c>
      <c r="G6" s="12">
        <f>specifikacija!M16</f>
        <v>0</v>
      </c>
    </row>
    <row r="7" spans="2:7" ht="36.75" thickBot="1">
      <c r="B7" s="3" t="s">
        <v>3</v>
      </c>
      <c r="C7" s="7" t="s">
        <v>16</v>
      </c>
      <c r="E7" s="50" t="s">
        <v>22</v>
      </c>
      <c r="F7" s="51"/>
      <c r="G7" s="52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4</v>
      </c>
      <c r="C9" s="7" t="s">
        <v>13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5</v>
      </c>
      <c r="C11" s="7" t="s">
        <v>9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6</v>
      </c>
      <c r="C13" s="4" t="s">
        <v>17</v>
      </c>
      <c r="E13" s="8" t="s">
        <v>11</v>
      </c>
      <c r="F13" s="33">
        <f>specifikacija!N14</f>
        <v>1</v>
      </c>
      <c r="G13" s="5"/>
    </row>
    <row r="14" spans="2:7" ht="14.25">
      <c r="B14" s="5"/>
      <c r="C14" s="6"/>
      <c r="E14" s="6"/>
      <c r="F14" s="6"/>
      <c r="G14" s="5"/>
    </row>
    <row r="15" spans="2:6" ht="37.5" customHeight="1">
      <c r="B15" s="3" t="s">
        <v>7</v>
      </c>
      <c r="C15" s="4" t="s">
        <v>36</v>
      </c>
      <c r="E15" s="8" t="s">
        <v>12</v>
      </c>
      <c r="F15" s="7" t="s">
        <v>10</v>
      </c>
    </row>
    <row r="16" spans="2:3" ht="14.25">
      <c r="B16" s="5"/>
      <c r="C16" s="6"/>
    </row>
    <row r="17" spans="2:3" ht="15">
      <c r="B17" s="20" t="s">
        <v>15</v>
      </c>
      <c r="C17" s="21" t="s">
        <v>18</v>
      </c>
    </row>
    <row r="18" spans="2:3" ht="14.25">
      <c r="B18" s="5"/>
      <c r="C18" s="6"/>
    </row>
    <row r="19" spans="2:3" ht="15">
      <c r="B19" s="3" t="s">
        <v>8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2020-03-25T14:34:14Z</dcterms:modified>
  <cp:category/>
  <cp:version/>
  <cp:contentType/>
  <cp:contentStatus/>
</cp:coreProperties>
</file>