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<sst xmlns="http://schemas.openxmlformats.org/spreadsheetml/2006/main" count="202" uniqueCount="160">
  <si>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</si>
  <si>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</si>
  <si>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</si>
  <si>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</si>
  <si>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</si>
  <si>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</si>
  <si>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</si>
  <si>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</si>
  <si>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</si>
  <si>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</si>
  <si>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</si>
  <si>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</si>
  <si>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</si>
  <si>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</si>
  <si>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</si>
  <si>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</si>
  <si>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</si>
  <si>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</si>
  <si>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</si>
  <si>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</si>
  <si>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</si>
  <si>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</si>
  <si>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</si>
  <si>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</si>
  <si>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</si>
  <si>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</si>
  <si>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</si>
  <si>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film tableta</t>
  </si>
  <si>
    <t>kapsula</t>
  </si>
  <si>
    <t>tableta</t>
  </si>
  <si>
    <t>ИЗНОС ПДВ-А (10%)</t>
  </si>
  <si>
    <t>metilergometrin 0,2 mg</t>
  </si>
  <si>
    <t>Methylergometrin HF</t>
  </si>
  <si>
    <t>HEMOFARM AD VRŠAC, Republika Srbija</t>
  </si>
  <si>
    <t>injekcija</t>
  </si>
  <si>
    <t>0,2 mg/ml</t>
  </si>
  <si>
    <t>ampula</t>
  </si>
  <si>
    <t>deksametazon 8 mg</t>
  </si>
  <si>
    <t>Merck KGaA, Nemačka</t>
  </si>
  <si>
    <t>rastvor za injekciju</t>
  </si>
  <si>
    <t>8 mg/2 ml</t>
  </si>
  <si>
    <t>sulfametoksazol, trimetoprim, 400 mg + 80 mg</t>
  </si>
  <si>
    <t>F.HOFFMANN-LA ROCHE LTD, Švajcarska</t>
  </si>
  <si>
    <t>koncentrat za rastvor za infuziju</t>
  </si>
  <si>
    <t>(400 mg + 80 mg)/5 ml</t>
  </si>
  <si>
    <t>azitromicin 500 mg</t>
  </si>
  <si>
    <t>Hemomycin®</t>
  </si>
  <si>
    <t>prašak za rastvor za infuziju</t>
  </si>
  <si>
    <t>500 mg</t>
  </si>
  <si>
    <t>bočica staklena/ bočica</t>
  </si>
  <si>
    <t>klindamicin 300 mg</t>
  </si>
  <si>
    <t>Klindamicin</t>
  </si>
  <si>
    <t>300 mg/2 ml</t>
  </si>
  <si>
    <t>anti-T limfocitni imunoglobulin za humanu upotrebu, zečiji 25 mg</t>
  </si>
  <si>
    <t>Thymoglobuline</t>
  </si>
  <si>
    <t>GENZYME POLYCLONALS SAS, Francuska</t>
  </si>
  <si>
    <t>25 mg</t>
  </si>
  <si>
    <t>bočica staklena</t>
  </si>
  <si>
    <t>tramadol 50 mg</t>
  </si>
  <si>
    <t>Trodon</t>
  </si>
  <si>
    <t>50 mg/ml</t>
  </si>
  <si>
    <t>tramadol 100 mg</t>
  </si>
  <si>
    <t>100 mg/2 ml</t>
  </si>
  <si>
    <t>fenobarbital (fenobarbiton) 220 mg</t>
  </si>
  <si>
    <t>Phenobarbiton-natrijum HF</t>
  </si>
  <si>
    <t>prašak i rastvarač za rastvor za injekciju</t>
  </si>
  <si>
    <t>220 mg/2 ml</t>
  </si>
  <si>
    <t>bočica</t>
  </si>
  <si>
    <t>goserelin, 3,6 mg</t>
  </si>
  <si>
    <t>ASTRAZENECA UK LIMITED, V.Britanija</t>
  </si>
  <si>
    <t>implant</t>
  </si>
  <si>
    <t>3,6 mg</t>
  </si>
  <si>
    <t>injekcioni špric</t>
  </si>
  <si>
    <t>goserelin, 10,8 mg</t>
  </si>
  <si>
    <t>10,8 mg</t>
  </si>
  <si>
    <t>fluvestrant</t>
  </si>
  <si>
    <t>ASTRAZENECA UK LIMITED, V.BritanijaASTRAZENECA AB, Švedska /</t>
  </si>
  <si>
    <t>250 mg/5 ml</t>
  </si>
  <si>
    <t>epoetin beta</t>
  </si>
  <si>
    <t>ROCHE DIAGNOSTICS GMBH, Nemačka</t>
  </si>
  <si>
    <t>2000 i.j.</t>
  </si>
  <si>
    <t>metoksipolietilenglikol - epoetin beta 50 mcg</t>
  </si>
  <si>
    <t>50 mcg</t>
  </si>
  <si>
    <t>metoksipolietilenglikol - epoetin beta 75 mcg</t>
  </si>
  <si>
    <t>75 mcg</t>
  </si>
  <si>
    <t>pertuzumab</t>
  </si>
  <si>
    <t>420 mg</t>
  </si>
  <si>
    <t>gefitinib</t>
  </si>
  <si>
    <t>250 mg</t>
  </si>
  <si>
    <t>olaparib</t>
  </si>
  <si>
    <t>kapsula, tvrda</t>
  </si>
  <si>
    <t>50 mg</t>
  </si>
  <si>
    <t>peginterferon alfa-2a 180 mcg</t>
  </si>
  <si>
    <t>180 mcg</t>
  </si>
  <si>
    <t>infliksimab - biološki sličan lek</t>
  </si>
  <si>
    <t>BIOTEC SERVICES INTERNATIONAL LIMITED, V.Britanija</t>
  </si>
  <si>
    <t>prašak za koncentrat za rastvor za infuziju</t>
  </si>
  <si>
    <t>100 mg</t>
  </si>
  <si>
    <t>zoledronska kiselina</t>
  </si>
  <si>
    <t>Zitomera®</t>
  </si>
  <si>
    <t>ACTAVIS ITALY S.P.A, Italija</t>
  </si>
  <si>
    <t>4 mg</t>
  </si>
  <si>
    <t>bočica/ bočica staklena</t>
  </si>
  <si>
    <t>cabazitaksel</t>
  </si>
  <si>
    <t>SANOFI-AVENTIS DEUTSCHLAND GMBH, Nemačka</t>
  </si>
  <si>
    <t>koncentrat i rastvarač za rastvor za infuziju</t>
  </si>
  <si>
    <t>4,5 ml (60 mg/1,5 ml)</t>
  </si>
  <si>
    <t>pleriksafor</t>
  </si>
  <si>
    <t>GENZYME LIMITED, V.Britanija</t>
  </si>
  <si>
    <t>1,2 ml; 20mg/ml</t>
  </si>
  <si>
    <t>Назив партије</t>
  </si>
  <si>
    <t>Јединична цена</t>
  </si>
  <si>
    <t>ADOC D.O.O.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</si>
  <si>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</si>
  <si>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</si>
  <si>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</si>
  <si>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</si>
  <si>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</si>
  <si>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</si>
  <si>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Укупна цена без ПДВ-а</t>
  </si>
  <si>
    <t>0141135</t>
  </si>
  <si>
    <t>0047145</t>
  </si>
  <si>
    <t>0026601</t>
  </si>
  <si>
    <t>0325484</t>
  </si>
  <si>
    <t>0326041</t>
  </si>
  <si>
    <t>0010225</t>
  </si>
  <si>
    <t>0087531</t>
  </si>
  <si>
    <t>0087533</t>
  </si>
  <si>
    <t>0084520</t>
  </si>
  <si>
    <t>0037070</t>
  </si>
  <si>
    <t>0037071</t>
  </si>
  <si>
    <t>0039715</t>
  </si>
  <si>
    <t>0069165</t>
  </si>
  <si>
    <t>0069206</t>
  </si>
  <si>
    <t>0069205</t>
  </si>
  <si>
    <t>0039507</t>
  </si>
  <si>
    <t>0328608</t>
  </si>
  <si>
    <t>0014204</t>
  </si>
  <si>
    <t>0059010</t>
  </si>
  <si>
    <t>0039120</t>
  </si>
  <si>
    <t>0015121</t>
  </si>
  <si>
    <t>ADOC d.o.o.</t>
  </si>
  <si>
    <t>404-1-110/19-98</t>
  </si>
  <si>
    <t>ЛЕКОВИ ЗА ЛЕЧЕЊЕ ЛИЦА КОЈА НИСУ ОСИГУРАНА КОД РФЗО</t>
  </si>
  <si>
    <r>
      <t>Fortecortin</t>
    </r>
    <r>
      <rPr>
        <sz val="10"/>
        <color indexed="8"/>
        <rFont val="Calibri"/>
        <family val="2"/>
      </rPr>
      <t>®</t>
    </r>
  </si>
  <si>
    <r>
      <t>Bactrim Roche</t>
    </r>
    <r>
      <rPr>
        <sz val="10"/>
        <color indexed="8"/>
        <rFont val="Calibri"/>
        <family val="2"/>
      </rPr>
      <t>™</t>
    </r>
  </si>
  <si>
    <r>
      <t>Zoladex</t>
    </r>
    <r>
      <rPr>
        <sz val="10"/>
        <color indexed="8"/>
        <rFont val="Calibri"/>
        <family val="2"/>
      </rPr>
      <t>®</t>
    </r>
  </si>
  <si>
    <r>
      <t>Zoladex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LA</t>
    </r>
  </si>
  <si>
    <r>
      <t>Faslodex</t>
    </r>
    <r>
      <rPr>
        <sz val="10"/>
        <color indexed="8"/>
        <rFont val="Calibri"/>
        <family val="2"/>
      </rPr>
      <t>®</t>
    </r>
  </si>
  <si>
    <r>
      <t>Recormon</t>
    </r>
    <r>
      <rPr>
        <sz val="10"/>
        <color indexed="8"/>
        <rFont val="Calibri"/>
        <family val="2"/>
      </rPr>
      <t>®</t>
    </r>
  </si>
  <si>
    <r>
      <t>Mircera</t>
    </r>
    <r>
      <rPr>
        <sz val="10"/>
        <color indexed="8"/>
        <rFont val="Calibri"/>
        <family val="2"/>
      </rPr>
      <t>®</t>
    </r>
  </si>
  <si>
    <r>
      <t>Perjeta</t>
    </r>
    <r>
      <rPr>
        <sz val="10"/>
        <color indexed="8"/>
        <rFont val="Calibri"/>
        <family val="2"/>
      </rPr>
      <t>®</t>
    </r>
  </si>
  <si>
    <r>
      <t>Iressa</t>
    </r>
    <r>
      <rPr>
        <sz val="10"/>
        <color indexed="8"/>
        <rFont val="Calibri"/>
        <family val="2"/>
      </rPr>
      <t>®</t>
    </r>
  </si>
  <si>
    <r>
      <t>Lynparza</t>
    </r>
    <r>
      <rPr>
        <sz val="10"/>
        <color indexed="8"/>
        <rFont val="Calibri"/>
        <family val="2"/>
      </rPr>
      <t>®</t>
    </r>
  </si>
  <si>
    <r>
      <t>Pegasys</t>
    </r>
    <r>
      <rPr>
        <sz val="10"/>
        <color indexed="8"/>
        <rFont val="Calibri"/>
        <family val="2"/>
      </rPr>
      <t>®</t>
    </r>
  </si>
  <si>
    <r>
      <t>REMSIMA</t>
    </r>
    <r>
      <rPr>
        <sz val="10"/>
        <color indexed="8"/>
        <rFont val="Calibri"/>
        <family val="2"/>
      </rPr>
      <t>™</t>
    </r>
  </si>
  <si>
    <r>
      <t>Jevtana</t>
    </r>
    <r>
      <rPr>
        <sz val="10"/>
        <color indexed="8"/>
        <rFont val="Calibri"/>
        <family val="2"/>
      </rPr>
      <t>®</t>
    </r>
  </si>
  <si>
    <r>
      <t>Mozobil</t>
    </r>
    <r>
      <rPr>
        <sz val="10"/>
        <color indexed="8"/>
        <rFont val="Calibri"/>
        <family val="2"/>
      </rPr>
      <t>®</t>
    </r>
  </si>
  <si>
    <t>УКУПНO БЕЗ ПДВ-a</t>
  </si>
  <si>
    <t>УКУПНO СА ПДВ-oм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</si>
</sst>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8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vertical="center" wrapText="1"/>
    </xf>
    <xf numFmtId="1" fontId="52" fillId="0" borderId="10" xfId="0" applyNumberFormat="1" applyFont="1" applyBorder="1" applyAlignment="1">
      <alignment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9" applyNumberFormat="1" applyFont="1" applyFill="1" applyBorder="1" applyAlignment="1">
      <alignment horizontal="center" vertical="center" wrapText="1"/>
      <protection/>
    </xf>
    <xf numFmtId="4" fontId="50" fillId="33" borderId="12" xfId="59" applyNumberFormat="1" applyFont="1" applyFill="1" applyBorder="1" applyAlignment="1">
      <alignment horizontal="center" vertical="center" wrapText="1"/>
      <protection/>
    </xf>
    <xf numFmtId="4" fontId="50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="85" zoomScaleNormal="85" zoomScalePageLayoutView="0" workbookViewId="0" topLeftCell="A22">
      <selection activeCell="H35" sqref="H35"/>
    </sheetView>
  </sheetViews>
  <sheetFormatPr defaultColWidth="9.140625" defaultRowHeight="15"/>
  <cols>
    <col min="1" max="1" width="9.00390625" style="17" customWidth="1"/>
    <col min="2" max="2" width="14.421875" style="32" customWidth="1"/>
    <col min="3" max="3" width="19.140625" style="18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10" width="16.00390625" style="25" customWidth="1"/>
    <col min="11" max="12" width="16.00390625" style="25" hidden="1" customWidth="1"/>
    <col min="13" max="13" width="18.7109375" style="25" customWidth="1"/>
    <col min="14" max="14" width="18.57421875" style="33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9.25" customHeight="1">
      <c r="A3" s="51" t="s">
        <v>112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19" customFormat="1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4" ht="38.25">
      <c r="A5" s="35" t="s">
        <v>23</v>
      </c>
      <c r="B5" s="36" t="s">
        <v>24</v>
      </c>
      <c r="C5" s="35" t="s">
        <v>110</v>
      </c>
      <c r="D5" s="35" t="s">
        <v>113</v>
      </c>
      <c r="E5" s="35" t="s">
        <v>114</v>
      </c>
      <c r="F5" s="35" t="s">
        <v>115</v>
      </c>
      <c r="G5" s="35" t="s">
        <v>116</v>
      </c>
      <c r="H5" s="35" t="s">
        <v>117</v>
      </c>
      <c r="I5" s="35" t="s">
        <v>118</v>
      </c>
      <c r="J5" s="35" t="s">
        <v>111</v>
      </c>
      <c r="K5" s="29" t="s">
        <v>25</v>
      </c>
      <c r="L5" s="30" t="s">
        <v>26</v>
      </c>
      <c r="M5" s="35" t="s">
        <v>119</v>
      </c>
      <c r="N5" s="37" t="s">
        <v>0</v>
      </c>
    </row>
    <row r="6" spans="1:14" ht="25.5">
      <c r="A6" s="38">
        <v>167</v>
      </c>
      <c r="B6" s="39" t="s">
        <v>120</v>
      </c>
      <c r="C6" s="40" t="s">
        <v>31</v>
      </c>
      <c r="D6" s="38" t="s">
        <v>32</v>
      </c>
      <c r="E6" s="38" t="s">
        <v>33</v>
      </c>
      <c r="F6" s="38" t="s">
        <v>34</v>
      </c>
      <c r="G6" s="38" t="s">
        <v>35</v>
      </c>
      <c r="H6" s="38" t="s">
        <v>36</v>
      </c>
      <c r="I6" s="41"/>
      <c r="J6" s="38">
        <v>23.64</v>
      </c>
      <c r="K6" s="42">
        <v>24.16</v>
      </c>
      <c r="L6" s="43">
        <f>I6*K6</f>
        <v>0</v>
      </c>
      <c r="M6" s="44">
        <f>J6*I6</f>
        <v>0</v>
      </c>
      <c r="N6" s="45">
        <v>2</v>
      </c>
    </row>
    <row r="7" spans="1:15" ht="25.5" customHeight="1">
      <c r="A7" s="38">
        <v>202</v>
      </c>
      <c r="B7" s="39" t="s">
        <v>121</v>
      </c>
      <c r="C7" s="38" t="s">
        <v>37</v>
      </c>
      <c r="D7" s="38" t="s">
        <v>144</v>
      </c>
      <c r="E7" s="38" t="s">
        <v>38</v>
      </c>
      <c r="F7" s="38" t="s">
        <v>39</v>
      </c>
      <c r="G7" s="38" t="s">
        <v>40</v>
      </c>
      <c r="H7" s="38" t="s">
        <v>36</v>
      </c>
      <c r="I7" s="38"/>
      <c r="J7" s="38">
        <v>84.61</v>
      </c>
      <c r="K7" s="42">
        <v>88.17</v>
      </c>
      <c r="L7" s="43">
        <f aca="true" t="shared" si="0" ref="L7:L28">I7*K7</f>
        <v>0</v>
      </c>
      <c r="M7" s="44">
        <f aca="true" t="shared" si="1" ref="M7:M28">J7*I7</f>
        <v>0</v>
      </c>
      <c r="N7" s="45">
        <v>1</v>
      </c>
      <c r="O7" s="2"/>
    </row>
    <row r="8" spans="1:15" ht="38.25">
      <c r="A8" s="38">
        <v>231</v>
      </c>
      <c r="B8" s="39" t="s">
        <v>122</v>
      </c>
      <c r="C8" s="38" t="s">
        <v>41</v>
      </c>
      <c r="D8" s="38" t="s">
        <v>145</v>
      </c>
      <c r="E8" s="38" t="s">
        <v>42</v>
      </c>
      <c r="F8" s="38" t="s">
        <v>43</v>
      </c>
      <c r="G8" s="38" t="s">
        <v>44</v>
      </c>
      <c r="H8" s="38" t="s">
        <v>36</v>
      </c>
      <c r="I8" s="41"/>
      <c r="J8" s="38">
        <v>273.48</v>
      </c>
      <c r="K8" s="42">
        <v>273.48</v>
      </c>
      <c r="L8" s="43">
        <f t="shared" si="0"/>
        <v>0</v>
      </c>
      <c r="M8" s="44">
        <f t="shared" si="1"/>
        <v>0</v>
      </c>
      <c r="N8" s="45">
        <v>1</v>
      </c>
      <c r="O8" s="2"/>
    </row>
    <row r="9" spans="1:15" ht="38.25">
      <c r="A9" s="38">
        <v>232</v>
      </c>
      <c r="B9" s="39" t="s">
        <v>123</v>
      </c>
      <c r="C9" s="38" t="s">
        <v>45</v>
      </c>
      <c r="D9" s="38" t="s">
        <v>46</v>
      </c>
      <c r="E9" s="38" t="s">
        <v>33</v>
      </c>
      <c r="F9" s="38" t="s">
        <v>47</v>
      </c>
      <c r="G9" s="38" t="s">
        <v>48</v>
      </c>
      <c r="H9" s="38" t="s">
        <v>49</v>
      </c>
      <c r="I9" s="38"/>
      <c r="J9" s="38">
        <v>406.24</v>
      </c>
      <c r="K9" s="42">
        <v>415.1</v>
      </c>
      <c r="L9" s="43">
        <f t="shared" si="0"/>
        <v>0</v>
      </c>
      <c r="M9" s="44">
        <f t="shared" si="1"/>
        <v>0</v>
      </c>
      <c r="N9" s="45">
        <v>2</v>
      </c>
      <c r="O9" s="2"/>
    </row>
    <row r="10" spans="1:15" ht="25.5">
      <c r="A10" s="38">
        <v>233</v>
      </c>
      <c r="B10" s="39" t="s">
        <v>124</v>
      </c>
      <c r="C10" s="38" t="s">
        <v>50</v>
      </c>
      <c r="D10" s="38" t="s">
        <v>51</v>
      </c>
      <c r="E10" s="38" t="s">
        <v>33</v>
      </c>
      <c r="F10" s="38" t="s">
        <v>39</v>
      </c>
      <c r="G10" s="38" t="s">
        <v>52</v>
      </c>
      <c r="H10" s="38" t="s">
        <v>36</v>
      </c>
      <c r="I10" s="41"/>
      <c r="J10" s="38">
        <v>129.73</v>
      </c>
      <c r="K10" s="42">
        <v>132.55</v>
      </c>
      <c r="L10" s="43">
        <f t="shared" si="0"/>
        <v>0</v>
      </c>
      <c r="M10" s="44">
        <f t="shared" si="1"/>
        <v>0</v>
      </c>
      <c r="N10" s="45">
        <v>2</v>
      </c>
      <c r="O10" s="2"/>
    </row>
    <row r="11" spans="1:15" ht="59.25" customHeight="1">
      <c r="A11" s="38">
        <v>285</v>
      </c>
      <c r="B11" s="39" t="s">
        <v>125</v>
      </c>
      <c r="C11" s="38" t="s">
        <v>53</v>
      </c>
      <c r="D11" s="38" t="s">
        <v>54</v>
      </c>
      <c r="E11" s="38" t="s">
        <v>55</v>
      </c>
      <c r="F11" s="38" t="s">
        <v>47</v>
      </c>
      <c r="G11" s="38" t="s">
        <v>56</v>
      </c>
      <c r="H11" s="38" t="s">
        <v>57</v>
      </c>
      <c r="I11" s="38"/>
      <c r="J11" s="44">
        <v>17883.6</v>
      </c>
      <c r="K11" s="43">
        <v>17883.6</v>
      </c>
      <c r="L11" s="43">
        <f t="shared" si="0"/>
        <v>0</v>
      </c>
      <c r="M11" s="44">
        <f t="shared" si="1"/>
        <v>0</v>
      </c>
      <c r="N11" s="45">
        <v>1</v>
      </c>
      <c r="O11" s="2"/>
    </row>
    <row r="12" spans="1:15" ht="25.5">
      <c r="A12" s="38">
        <v>339</v>
      </c>
      <c r="B12" s="39" t="s">
        <v>126</v>
      </c>
      <c r="C12" s="38" t="s">
        <v>58</v>
      </c>
      <c r="D12" s="38" t="s">
        <v>59</v>
      </c>
      <c r="E12" s="38" t="s">
        <v>33</v>
      </c>
      <c r="F12" s="38" t="s">
        <v>39</v>
      </c>
      <c r="G12" s="38" t="s">
        <v>60</v>
      </c>
      <c r="H12" s="38" t="s">
        <v>36</v>
      </c>
      <c r="I12" s="41"/>
      <c r="J12" s="38">
        <v>32.94</v>
      </c>
      <c r="K12" s="42">
        <v>33.52</v>
      </c>
      <c r="L12" s="43">
        <f t="shared" si="0"/>
        <v>0</v>
      </c>
      <c r="M12" s="44">
        <f t="shared" si="1"/>
        <v>0</v>
      </c>
      <c r="N12" s="45">
        <v>2</v>
      </c>
      <c r="O12" s="2"/>
    </row>
    <row r="13" spans="1:15" ht="25.5">
      <c r="A13" s="38">
        <v>340</v>
      </c>
      <c r="B13" s="39" t="s">
        <v>127</v>
      </c>
      <c r="C13" s="38" t="s">
        <v>61</v>
      </c>
      <c r="D13" s="38" t="s">
        <v>59</v>
      </c>
      <c r="E13" s="38" t="s">
        <v>33</v>
      </c>
      <c r="F13" s="38" t="s">
        <v>39</v>
      </c>
      <c r="G13" s="38" t="s">
        <v>62</v>
      </c>
      <c r="H13" s="38" t="s">
        <v>36</v>
      </c>
      <c r="I13" s="41"/>
      <c r="J13" s="38">
        <v>45.85</v>
      </c>
      <c r="K13" s="42">
        <v>46.66</v>
      </c>
      <c r="L13" s="43">
        <f t="shared" si="0"/>
        <v>0</v>
      </c>
      <c r="M13" s="44">
        <f t="shared" si="1"/>
        <v>0</v>
      </c>
      <c r="N13" s="45">
        <v>2</v>
      </c>
      <c r="O13" s="2"/>
    </row>
    <row r="14" spans="1:15" ht="25.5">
      <c r="A14" s="38">
        <v>344</v>
      </c>
      <c r="B14" s="39" t="s">
        <v>128</v>
      </c>
      <c r="C14" s="38" t="s">
        <v>63</v>
      </c>
      <c r="D14" s="38" t="s">
        <v>64</v>
      </c>
      <c r="E14" s="38" t="s">
        <v>33</v>
      </c>
      <c r="F14" s="38" t="s">
        <v>65</v>
      </c>
      <c r="G14" s="38" t="s">
        <v>66</v>
      </c>
      <c r="H14" s="38" t="s">
        <v>67</v>
      </c>
      <c r="I14" s="38"/>
      <c r="J14" s="38">
        <v>279.25</v>
      </c>
      <c r="K14" s="42">
        <v>284.18</v>
      </c>
      <c r="L14" s="43">
        <f t="shared" si="0"/>
        <v>0</v>
      </c>
      <c r="M14" s="44">
        <f t="shared" si="1"/>
        <v>0</v>
      </c>
      <c r="N14" s="45">
        <v>1</v>
      </c>
      <c r="O14" s="2"/>
    </row>
    <row r="15" spans="1:15" ht="25.5">
      <c r="A15" s="38">
        <v>496</v>
      </c>
      <c r="B15" s="39" t="s">
        <v>129</v>
      </c>
      <c r="C15" s="38" t="s">
        <v>68</v>
      </c>
      <c r="D15" s="38" t="s">
        <v>146</v>
      </c>
      <c r="E15" s="38" t="s">
        <v>69</v>
      </c>
      <c r="F15" s="38" t="s">
        <v>70</v>
      </c>
      <c r="G15" s="38" t="s">
        <v>71</v>
      </c>
      <c r="H15" s="38" t="s">
        <v>72</v>
      </c>
      <c r="I15" s="38"/>
      <c r="J15" s="44">
        <v>10259.21</v>
      </c>
      <c r="K15" s="43">
        <v>10385.2</v>
      </c>
      <c r="L15" s="43">
        <f t="shared" si="0"/>
        <v>0</v>
      </c>
      <c r="M15" s="44">
        <f t="shared" si="1"/>
        <v>0</v>
      </c>
      <c r="N15" s="45">
        <v>1</v>
      </c>
      <c r="O15" s="2"/>
    </row>
    <row r="16" spans="1:15" ht="25.5">
      <c r="A16" s="38">
        <v>497</v>
      </c>
      <c r="B16" s="39" t="s">
        <v>130</v>
      </c>
      <c r="C16" s="38" t="s">
        <v>73</v>
      </c>
      <c r="D16" s="38" t="s">
        <v>147</v>
      </c>
      <c r="E16" s="38" t="s">
        <v>69</v>
      </c>
      <c r="F16" s="38" t="s">
        <v>70</v>
      </c>
      <c r="G16" s="38" t="s">
        <v>74</v>
      </c>
      <c r="H16" s="38" t="s">
        <v>72</v>
      </c>
      <c r="I16" s="38"/>
      <c r="J16" s="44">
        <v>30819.1</v>
      </c>
      <c r="K16" s="43">
        <v>31197.2</v>
      </c>
      <c r="L16" s="43">
        <f t="shared" si="0"/>
        <v>0</v>
      </c>
      <c r="M16" s="44">
        <f t="shared" si="1"/>
        <v>0</v>
      </c>
      <c r="N16" s="45">
        <v>1</v>
      </c>
      <c r="O16" s="2"/>
    </row>
    <row r="17" spans="1:15" ht="51">
      <c r="A17" s="38">
        <v>502</v>
      </c>
      <c r="B17" s="39" t="s">
        <v>131</v>
      </c>
      <c r="C17" s="38" t="s">
        <v>75</v>
      </c>
      <c r="D17" s="38" t="s">
        <v>148</v>
      </c>
      <c r="E17" s="38" t="s">
        <v>76</v>
      </c>
      <c r="F17" s="38" t="s">
        <v>39</v>
      </c>
      <c r="G17" s="38" t="s">
        <v>77</v>
      </c>
      <c r="H17" s="38" t="s">
        <v>72</v>
      </c>
      <c r="I17" s="38"/>
      <c r="J17" s="44">
        <v>28384.83</v>
      </c>
      <c r="K17" s="43">
        <v>28715.05</v>
      </c>
      <c r="L17" s="43">
        <f t="shared" si="0"/>
        <v>0</v>
      </c>
      <c r="M17" s="44">
        <f t="shared" si="1"/>
        <v>0</v>
      </c>
      <c r="N17" s="45">
        <v>1</v>
      </c>
      <c r="O17" s="2"/>
    </row>
    <row r="18" spans="1:15" ht="25.5">
      <c r="A18" s="38">
        <v>507</v>
      </c>
      <c r="B18" s="39" t="s">
        <v>132</v>
      </c>
      <c r="C18" s="38" t="s">
        <v>78</v>
      </c>
      <c r="D18" s="38" t="s">
        <v>149</v>
      </c>
      <c r="E18" s="38" t="s">
        <v>79</v>
      </c>
      <c r="F18" s="38" t="s">
        <v>39</v>
      </c>
      <c r="G18" s="38" t="s">
        <v>80</v>
      </c>
      <c r="H18" s="38" t="s">
        <v>72</v>
      </c>
      <c r="I18" s="38"/>
      <c r="J18" s="44">
        <v>1094.16</v>
      </c>
      <c r="K18" s="43">
        <v>1094.17</v>
      </c>
      <c r="L18" s="43">
        <f t="shared" si="0"/>
        <v>0</v>
      </c>
      <c r="M18" s="44">
        <f t="shared" si="1"/>
        <v>0</v>
      </c>
      <c r="N18" s="45">
        <v>1</v>
      </c>
      <c r="O18" s="2"/>
    </row>
    <row r="19" spans="1:15" ht="38.25">
      <c r="A19" s="38">
        <v>513</v>
      </c>
      <c r="B19" s="39" t="s">
        <v>133</v>
      </c>
      <c r="C19" s="38" t="s">
        <v>81</v>
      </c>
      <c r="D19" s="38" t="s">
        <v>150</v>
      </c>
      <c r="E19" s="38" t="s">
        <v>79</v>
      </c>
      <c r="F19" s="38" t="s">
        <v>39</v>
      </c>
      <c r="G19" s="38" t="s">
        <v>82</v>
      </c>
      <c r="H19" s="38" t="s">
        <v>72</v>
      </c>
      <c r="I19" s="38"/>
      <c r="J19" s="44">
        <v>8818</v>
      </c>
      <c r="K19" s="43">
        <v>8837.9</v>
      </c>
      <c r="L19" s="43">
        <f t="shared" si="0"/>
        <v>0</v>
      </c>
      <c r="M19" s="44">
        <f t="shared" si="1"/>
        <v>0</v>
      </c>
      <c r="N19" s="45">
        <v>1</v>
      </c>
      <c r="O19" s="2"/>
    </row>
    <row r="20" spans="1:15" ht="38.25">
      <c r="A20" s="38">
        <v>514</v>
      </c>
      <c r="B20" s="39" t="s">
        <v>134</v>
      </c>
      <c r="C20" s="38" t="s">
        <v>83</v>
      </c>
      <c r="D20" s="38" t="s">
        <v>150</v>
      </c>
      <c r="E20" s="38" t="s">
        <v>79</v>
      </c>
      <c r="F20" s="38" t="s">
        <v>39</v>
      </c>
      <c r="G20" s="38" t="s">
        <v>84</v>
      </c>
      <c r="H20" s="38" t="s">
        <v>72</v>
      </c>
      <c r="I20" s="38"/>
      <c r="J20" s="44">
        <v>13227</v>
      </c>
      <c r="K20" s="43">
        <v>13227.4</v>
      </c>
      <c r="L20" s="43">
        <f t="shared" si="0"/>
        <v>0</v>
      </c>
      <c r="M20" s="44">
        <f t="shared" si="1"/>
        <v>0</v>
      </c>
      <c r="N20" s="45">
        <v>1</v>
      </c>
      <c r="O20" s="2"/>
    </row>
    <row r="21" spans="1:15" ht="25.5">
      <c r="A21" s="38">
        <v>533</v>
      </c>
      <c r="B21" s="39" t="s">
        <v>135</v>
      </c>
      <c r="C21" s="38" t="s">
        <v>85</v>
      </c>
      <c r="D21" s="38" t="s">
        <v>151</v>
      </c>
      <c r="E21" s="38" t="s">
        <v>42</v>
      </c>
      <c r="F21" s="38" t="s">
        <v>43</v>
      </c>
      <c r="G21" s="38" t="s">
        <v>86</v>
      </c>
      <c r="H21" s="38" t="s">
        <v>57</v>
      </c>
      <c r="I21" s="38"/>
      <c r="J21" s="44">
        <v>242338.4</v>
      </c>
      <c r="K21" s="43">
        <v>278549.9</v>
      </c>
      <c r="L21" s="43">
        <f t="shared" si="0"/>
        <v>0</v>
      </c>
      <c r="M21" s="44">
        <f t="shared" si="1"/>
        <v>0</v>
      </c>
      <c r="N21" s="45">
        <v>1</v>
      </c>
      <c r="O21" s="2"/>
    </row>
    <row r="22" spans="1:15" ht="25.5">
      <c r="A22" s="38">
        <v>538</v>
      </c>
      <c r="B22" s="39">
        <v>1039398</v>
      </c>
      <c r="C22" s="38" t="s">
        <v>87</v>
      </c>
      <c r="D22" s="38" t="s">
        <v>152</v>
      </c>
      <c r="E22" s="38" t="s">
        <v>69</v>
      </c>
      <c r="F22" s="38" t="s">
        <v>27</v>
      </c>
      <c r="G22" s="38" t="s">
        <v>88</v>
      </c>
      <c r="H22" s="38" t="s">
        <v>29</v>
      </c>
      <c r="I22" s="38"/>
      <c r="J22" s="44">
        <v>7022.71</v>
      </c>
      <c r="K22" s="43">
        <v>7324.05</v>
      </c>
      <c r="L22" s="43">
        <f t="shared" si="0"/>
        <v>0</v>
      </c>
      <c r="M22" s="44">
        <f t="shared" si="1"/>
        <v>0</v>
      </c>
      <c r="N22" s="45">
        <v>1</v>
      </c>
      <c r="O22" s="2"/>
    </row>
    <row r="23" spans="1:15" ht="25.5">
      <c r="A23" s="38">
        <v>551</v>
      </c>
      <c r="B23" s="39">
        <v>1039999</v>
      </c>
      <c r="C23" s="38" t="s">
        <v>89</v>
      </c>
      <c r="D23" s="38" t="s">
        <v>153</v>
      </c>
      <c r="E23" s="38" t="s">
        <v>69</v>
      </c>
      <c r="F23" s="38" t="s">
        <v>90</v>
      </c>
      <c r="G23" s="38" t="s">
        <v>91</v>
      </c>
      <c r="H23" s="38" t="s">
        <v>28</v>
      </c>
      <c r="I23" s="38"/>
      <c r="J23" s="44">
        <v>1342.33</v>
      </c>
      <c r="K23" s="43">
        <v>1342.33</v>
      </c>
      <c r="L23" s="43">
        <f t="shared" si="0"/>
        <v>0</v>
      </c>
      <c r="M23" s="44">
        <f t="shared" si="1"/>
        <v>0</v>
      </c>
      <c r="N23" s="45">
        <v>1</v>
      </c>
      <c r="O23" s="2"/>
    </row>
    <row r="24" spans="1:15" ht="25.5">
      <c r="A24" s="38">
        <v>552</v>
      </c>
      <c r="B24" s="39" t="s">
        <v>136</v>
      </c>
      <c r="C24" s="38" t="s">
        <v>92</v>
      </c>
      <c r="D24" s="38" t="s">
        <v>154</v>
      </c>
      <c r="E24" s="38" t="s">
        <v>42</v>
      </c>
      <c r="F24" s="38" t="s">
        <v>39</v>
      </c>
      <c r="G24" s="38" t="s">
        <v>93</v>
      </c>
      <c r="H24" s="38" t="s">
        <v>72</v>
      </c>
      <c r="I24" s="38"/>
      <c r="J24" s="44">
        <v>15872.8</v>
      </c>
      <c r="K24" s="43">
        <v>15872.8</v>
      </c>
      <c r="L24" s="43">
        <f t="shared" si="0"/>
        <v>0</v>
      </c>
      <c r="M24" s="44">
        <f t="shared" si="1"/>
        <v>0</v>
      </c>
      <c r="N24" s="45">
        <v>1</v>
      </c>
      <c r="O24" s="2"/>
    </row>
    <row r="25" spans="1:15" ht="38.25">
      <c r="A25" s="38">
        <v>559</v>
      </c>
      <c r="B25" s="39" t="s">
        <v>137</v>
      </c>
      <c r="C25" s="38" t="s">
        <v>94</v>
      </c>
      <c r="D25" s="38" t="s">
        <v>155</v>
      </c>
      <c r="E25" s="38" t="s">
        <v>95</v>
      </c>
      <c r="F25" s="38" t="s">
        <v>96</v>
      </c>
      <c r="G25" s="38" t="s">
        <v>97</v>
      </c>
      <c r="H25" s="38" t="s">
        <v>57</v>
      </c>
      <c r="I25" s="38"/>
      <c r="J25" s="44">
        <v>9599.79</v>
      </c>
      <c r="K25" s="43">
        <v>22256.4</v>
      </c>
      <c r="L25" s="43">
        <f t="shared" si="0"/>
        <v>0</v>
      </c>
      <c r="M25" s="44">
        <f t="shared" si="1"/>
        <v>0</v>
      </c>
      <c r="N25" s="45">
        <v>2</v>
      </c>
      <c r="O25" s="2"/>
    </row>
    <row r="26" spans="1:15" ht="25.5">
      <c r="A26" s="38">
        <v>573</v>
      </c>
      <c r="B26" s="39" t="s">
        <v>138</v>
      </c>
      <c r="C26" s="38" t="s">
        <v>98</v>
      </c>
      <c r="D26" s="38" t="s">
        <v>99</v>
      </c>
      <c r="E26" s="38" t="s">
        <v>100</v>
      </c>
      <c r="F26" s="38" t="s">
        <v>43</v>
      </c>
      <c r="G26" s="38" t="s">
        <v>101</v>
      </c>
      <c r="H26" s="38" t="s">
        <v>102</v>
      </c>
      <c r="I26" s="38"/>
      <c r="J26" s="44">
        <v>5238.2</v>
      </c>
      <c r="K26" s="43">
        <v>5238.2</v>
      </c>
      <c r="L26" s="43">
        <f t="shared" si="0"/>
        <v>0</v>
      </c>
      <c r="M26" s="44">
        <f t="shared" si="1"/>
        <v>0</v>
      </c>
      <c r="N26" s="45">
        <v>1</v>
      </c>
      <c r="O26" s="2"/>
    </row>
    <row r="27" spans="1:15" ht="38.25">
      <c r="A27" s="38">
        <v>579</v>
      </c>
      <c r="B27" s="39" t="s">
        <v>139</v>
      </c>
      <c r="C27" s="38" t="s">
        <v>103</v>
      </c>
      <c r="D27" s="38" t="s">
        <v>156</v>
      </c>
      <c r="E27" s="38" t="s">
        <v>104</v>
      </c>
      <c r="F27" s="38" t="s">
        <v>105</v>
      </c>
      <c r="G27" s="38" t="s">
        <v>106</v>
      </c>
      <c r="H27" s="38" t="s">
        <v>67</v>
      </c>
      <c r="I27" s="38"/>
      <c r="J27" s="44">
        <v>380081.8</v>
      </c>
      <c r="K27" s="43">
        <v>380081.8</v>
      </c>
      <c r="L27" s="43">
        <f t="shared" si="0"/>
        <v>0</v>
      </c>
      <c r="M27" s="44">
        <f t="shared" si="1"/>
        <v>0</v>
      </c>
      <c r="N27" s="45">
        <v>1</v>
      </c>
      <c r="O27" s="2"/>
    </row>
    <row r="28" spans="1:15" ht="25.5">
      <c r="A28" s="38">
        <v>588</v>
      </c>
      <c r="B28" s="39" t="s">
        <v>140</v>
      </c>
      <c r="C28" s="38" t="s">
        <v>107</v>
      </c>
      <c r="D28" s="38" t="s">
        <v>157</v>
      </c>
      <c r="E28" s="38" t="s">
        <v>108</v>
      </c>
      <c r="F28" s="38" t="s">
        <v>39</v>
      </c>
      <c r="G28" s="38" t="s">
        <v>109</v>
      </c>
      <c r="H28" s="38" t="s">
        <v>67</v>
      </c>
      <c r="I28" s="38"/>
      <c r="J28" s="44">
        <v>649425.9</v>
      </c>
      <c r="K28" s="43">
        <v>649425.9</v>
      </c>
      <c r="L28" s="43">
        <f t="shared" si="0"/>
        <v>0</v>
      </c>
      <c r="M28" s="44">
        <f t="shared" si="1"/>
        <v>0</v>
      </c>
      <c r="N28" s="45">
        <v>1</v>
      </c>
      <c r="O28" s="2"/>
    </row>
    <row r="29" spans="1:15" ht="22.5" customHeight="1">
      <c r="A29" s="48" t="s">
        <v>158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46">
        <f>SUM(L6:L28)</f>
        <v>0</v>
      </c>
      <c r="M29" s="44">
        <f>SUM(M6:M28)</f>
        <v>0</v>
      </c>
      <c r="N29" s="47">
        <f>AVERAGE(N6:N28)</f>
        <v>1.2608695652173914</v>
      </c>
      <c r="O29" s="2"/>
    </row>
    <row r="30" spans="1:15" ht="21.75" customHeight="1">
      <c r="A30" s="48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46">
        <f>L29*0.1</f>
        <v>0</v>
      </c>
      <c r="M30" s="44">
        <f>M29*0.1</f>
        <v>0</v>
      </c>
      <c r="N30" s="47"/>
      <c r="O30" s="2"/>
    </row>
    <row r="31" spans="1:15" ht="28.5" customHeight="1">
      <c r="A31" s="48" t="s">
        <v>159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46">
        <f>SUM(L29:L30)</f>
        <v>0</v>
      </c>
      <c r="M31" s="44">
        <f>SUM(M29:M30)</f>
        <v>0</v>
      </c>
      <c r="N31" s="47"/>
      <c r="O31" s="2"/>
    </row>
    <row r="32" spans="1:15" ht="12.75" customHeight="1">
      <c r="A32" s="2"/>
      <c r="C32" s="2"/>
      <c r="E32" s="2"/>
      <c r="I32" s="2"/>
      <c r="J32" s="19"/>
      <c r="K32" s="19"/>
      <c r="L32" s="19"/>
      <c r="M32" s="2"/>
      <c r="O32" s="2"/>
    </row>
    <row r="33" spans="1:15" ht="12.75" customHeight="1">
      <c r="A33" s="2"/>
      <c r="C33" s="2"/>
      <c r="E33" s="2"/>
      <c r="I33" s="2"/>
      <c r="J33" s="19"/>
      <c r="K33" s="19"/>
      <c r="L33" s="19"/>
      <c r="M33" s="2"/>
      <c r="O33" s="2"/>
    </row>
  </sheetData>
  <sheetProtection/>
  <mergeCells count="5">
    <mergeCell ref="A29:K29"/>
    <mergeCell ref="A30:K30"/>
    <mergeCell ref="A31:K31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141</v>
      </c>
    </row>
    <row r="4" ht="15" thickBot="1"/>
    <row r="5" spans="2:7" ht="36.75" thickBot="1">
      <c r="B5" s="3" t="s">
        <v>2</v>
      </c>
      <c r="C5" s="4" t="s">
        <v>142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specifikacija!L29</f>
        <v>0</v>
      </c>
      <c r="F6" s="11">
        <f>specifikacija!M29</f>
        <v>0</v>
      </c>
      <c r="G6" s="12">
        <f>specifikacija!M31</f>
        <v>0</v>
      </c>
    </row>
    <row r="7" spans="2:7" ht="36.75" thickBot="1">
      <c r="B7" s="3" t="s">
        <v>3</v>
      </c>
      <c r="C7" s="7" t="s">
        <v>16</v>
      </c>
      <c r="E7" s="52" t="s">
        <v>22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4">
        <f>specifikacija!N29</f>
        <v>1.2608695652173914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143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2020-03-25T14:56:56Z</dcterms:modified>
  <cp:category/>
  <cp:version/>
  <cp:contentType/>
  <cp:contentStatus/>
</cp:coreProperties>
</file>