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<sst xmlns="http://schemas.openxmlformats.org/spreadsheetml/2006/main" count="654" uniqueCount="442">
  <si>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</si>
  <si>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</si>
  <si>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</si>
  <si>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</si>
  <si>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</si>
  <si>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</si>
  <si>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</si>
  <si>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</si>
  <si>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</si>
  <si>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</si>
  <si>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</si>
  <si>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</si>
  <si>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</si>
  <si>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</si>
  <si>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</si>
  <si>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</si>
  <si>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</si>
  <si>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</si>
  <si>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</si>
  <si>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</si>
  <si>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</si>
  <si>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</si>
  <si>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</si>
  <si>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</si>
  <si>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</si>
  <si>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</si>
  <si>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</si>
  <si>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film tableta</t>
  </si>
  <si>
    <t>tableta</t>
  </si>
  <si>
    <t>ampula</t>
  </si>
  <si>
    <t>rastvor za injekciju</t>
  </si>
  <si>
    <t>koncentrat za rastvor za infuziju</t>
  </si>
  <si>
    <t>prašak za rastvor za infuziju</t>
  </si>
  <si>
    <t>bočica staklena</t>
  </si>
  <si>
    <t>bočica</t>
  </si>
  <si>
    <t>injekcioni špric</t>
  </si>
  <si>
    <t>100 mg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</si>
  <si>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</si>
  <si>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</si>
  <si>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</si>
  <si>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</si>
  <si>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</si>
  <si>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</si>
  <si>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</si>
  <si>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</si>
  <si>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</si>
  <si>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</si>
  <si>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rastvor za infuziju</t>
  </si>
  <si>
    <t>boca</t>
  </si>
  <si>
    <t>40 mg</t>
  </si>
  <si>
    <t>prašak za rastvor za injekciju</t>
  </si>
  <si>
    <t>УКУПНО БЕЗ ПДВ-а</t>
  </si>
  <si>
    <t>ИЗНОС ПДВ-а (10%)</t>
  </si>
  <si>
    <t>УКУПНО СА ПДВ-ом</t>
  </si>
  <si>
    <t>Укупна цена без 
ПДВ-а</t>
  </si>
  <si>
    <t>VEGA D.O.O.</t>
  </si>
  <si>
    <t>VEGA d.o.o.</t>
  </si>
  <si>
    <t>omeprazol 40 mg</t>
  </si>
  <si>
    <t>0122120</t>
  </si>
  <si>
    <t>OMEPROL</t>
  </si>
  <si>
    <t>Sofarimex-Industria Quimica E Farmaceutica S.A.</t>
  </si>
  <si>
    <t>pantoprazol 40 mg</t>
  </si>
  <si>
    <t>0122751</t>
  </si>
  <si>
    <t>CONTROLOC</t>
  </si>
  <si>
    <t>Takeda GmbH</t>
  </si>
  <si>
    <t>bočica/
bočica staklena</t>
  </si>
  <si>
    <t>esomeprazol 40 mg</t>
  </si>
  <si>
    <t>0122814</t>
  </si>
  <si>
    <t>PEPTIX</t>
  </si>
  <si>
    <t>Hemofarm A.D</t>
  </si>
  <si>
    <t>prašak za rastvor za injekciju/infuziju</t>
  </si>
  <si>
    <t>hioscin-butilbromid 20 mg</t>
  </si>
  <si>
    <t>0123140</t>
  </si>
  <si>
    <t>BUSCOPAN</t>
  </si>
  <si>
    <t>Boehringer Ingelheim Espana S.A.</t>
  </si>
  <si>
    <t>20 mg/1 ml</t>
  </si>
  <si>
    <t>metoklopramid 10 mg</t>
  </si>
  <si>
    <t>0124302</t>
  </si>
  <si>
    <t xml:space="preserve">KLOMETOL  </t>
  </si>
  <si>
    <t>Galenika a.d.</t>
  </si>
  <si>
    <t>10 mg/2 ml</t>
  </si>
  <si>
    <t>ornitinaspartat 5 g</t>
  </si>
  <si>
    <t>0127452</t>
  </si>
  <si>
    <t>HEPA-MERZ</t>
  </si>
  <si>
    <t>Merz Pharma GmbH</t>
  </si>
  <si>
    <t>5 g/10 ml</t>
  </si>
  <si>
    <t>vitamini B-kompleksa (tiamin, riboflavin, piridoksin, nikotinamid, kalcijum-pantotenat, cijanokobalamin)</t>
  </si>
  <si>
    <t>0052184</t>
  </si>
  <si>
    <t>BEVIPLEX</t>
  </si>
  <si>
    <t>liofilizat za rastvor za injekciju</t>
  </si>
  <si>
    <t>40 mg + 4 mg + 8 mg + 100 mg + 10 mg + 0,004 mg</t>
  </si>
  <si>
    <t>askorbinska kiselina 500 mg</t>
  </si>
  <si>
    <t>VITAMIN C , VITAMIN C SOPHARMA</t>
  </si>
  <si>
    <t>Galenika a.d. Beograd , Sopharma AD</t>
  </si>
  <si>
    <t>500 mg/5 ml</t>
  </si>
  <si>
    <t>dalteparin-natrijum 2500 i.j.</t>
  </si>
  <si>
    <t>0062210</t>
  </si>
  <si>
    <t>FRAGMIN</t>
  </si>
  <si>
    <t>Pfizer Manufacturing Belgium NV</t>
  </si>
  <si>
    <t>2500 i.j./0.2 ml</t>
  </si>
  <si>
    <t>dalteparin-natrijum 5000 i.j.</t>
  </si>
  <si>
    <t>0062211</t>
  </si>
  <si>
    <t>5000 i.j./0.2 ml</t>
  </si>
  <si>
    <t>dalteparin-natrijum 10000 i.j.</t>
  </si>
  <si>
    <t>0062212</t>
  </si>
  <si>
    <t>rastvor za injekciju/infuziju</t>
  </si>
  <si>
    <t>10000 i.j./1 ml</t>
  </si>
  <si>
    <t>rivaroksaban 10 mg</t>
  </si>
  <si>
    <t>XARELTO</t>
  </si>
  <si>
    <t>Bayer Healthcare Manufacturing S.R.L.; Bayer Pharma AG</t>
  </si>
  <si>
    <t>10 mg</t>
  </si>
  <si>
    <t>etamsilat inj 250 mg</t>
  </si>
  <si>
    <t>0066070</t>
  </si>
  <si>
    <t>DICYNONE</t>
  </si>
  <si>
    <t>Lek farmacevtska družba d.d.</t>
  </si>
  <si>
    <t>250 mg/2 ml</t>
  </si>
  <si>
    <t>amjodaron 150 mg</t>
  </si>
  <si>
    <t>0101355</t>
  </si>
  <si>
    <t>CORDARONE</t>
  </si>
  <si>
    <t>Sanofi Winthrop Industrie</t>
  </si>
  <si>
    <t>150 mg/3 ml</t>
  </si>
  <si>
    <t>urapidil 25 mg</t>
  </si>
  <si>
    <t>0103290</t>
  </si>
  <si>
    <t>EBRANTIL 25</t>
  </si>
  <si>
    <t>Takeda  GmbH;
Takeda Austria GmbH</t>
  </si>
  <si>
    <t>25 mg/5 ml</t>
  </si>
  <si>
    <t>urapidil 50 mg</t>
  </si>
  <si>
    <t>0103291</t>
  </si>
  <si>
    <t>EBRANTIL 50</t>
  </si>
  <si>
    <t>50 mg/10 ml</t>
  </si>
  <si>
    <t>furosemid 20 mg</t>
  </si>
  <si>
    <t>FUROSEMID SOPHARMA , LASIX , EDEMID</t>
  </si>
  <si>
    <t>Sopharma AD , Sanofi-Aventis Deutschland GmbH;
Delpharm Dijon , Salutas Pharma GmbH</t>
  </si>
  <si>
    <t>20 mg/2 ml</t>
  </si>
  <si>
    <t>metoprolol 5 mg</t>
  </si>
  <si>
    <t>PRESOLOL  , PROMEROL</t>
  </si>
  <si>
    <t>Hemofarm a.d. , Sopharma AD</t>
  </si>
  <si>
    <t>5 mg/5 ml</t>
  </si>
  <si>
    <t>nimodipin 10 mg</t>
  </si>
  <si>
    <t>0402102</t>
  </si>
  <si>
    <t>NIMOTOP S</t>
  </si>
  <si>
    <t>Bayer Pharma AG</t>
  </si>
  <si>
    <t>10 mg/50 ml</t>
  </si>
  <si>
    <t>bočica/ bočica staklena</t>
  </si>
  <si>
    <t>deksametazon 4 mg</t>
  </si>
  <si>
    <t>0047140</t>
  </si>
  <si>
    <t>DEXASON</t>
  </si>
  <si>
    <t>4 mg/ml</t>
  </si>
  <si>
    <t>metilprednizolon 40 mg</t>
  </si>
  <si>
    <t>0047218</t>
  </si>
  <si>
    <t>LEMOD SOLU</t>
  </si>
  <si>
    <t>Hemofarm a.d.</t>
  </si>
  <si>
    <t>prašak i rastvarač za rastvor za injekciju/infuziju</t>
  </si>
  <si>
    <t>liobočica</t>
  </si>
  <si>
    <t>metilprednizolon 500 mg</t>
  </si>
  <si>
    <t>0047220</t>
  </si>
  <si>
    <t>500 mg/7,8 ml</t>
  </si>
  <si>
    <t>tigeciklin 50 mg</t>
  </si>
  <si>
    <t>0029781</t>
  </si>
  <si>
    <t>TYGACIL</t>
  </si>
  <si>
    <t>Wyeth Pharmaceuticals; Wyeth Lederle S.r.l.</t>
  </si>
  <si>
    <t>50 mg</t>
  </si>
  <si>
    <t>benzilpenicilin, prokain-benzilpenicilin, 600.000 i.j.+ 200.000 i.j.</t>
  </si>
  <si>
    <t>0020056</t>
  </si>
  <si>
    <t xml:space="preserve">PANCILLIN </t>
  </si>
  <si>
    <t>prašak za suspenziju za injekciju</t>
  </si>
  <si>
    <t>800.000 i.j. (600.000 i.j.+ 200.000 i.j.)</t>
  </si>
  <si>
    <t>piperacilin, tazobaktam, 4 g + 0,5 g</t>
  </si>
  <si>
    <t>0021998</t>
  </si>
  <si>
    <t>TAZOCIN</t>
  </si>
  <si>
    <t>Wyeth Lederle S.R.L.</t>
  </si>
  <si>
    <t>4 g + 0,5 g</t>
  </si>
  <si>
    <t>bočica staklena/ bočica</t>
  </si>
  <si>
    <t>ceftazidim 1 g</t>
  </si>
  <si>
    <t>0321023</t>
  </si>
  <si>
    <t>CEFTAZIDIM</t>
  </si>
  <si>
    <t>1 g</t>
  </si>
  <si>
    <t>ceftriakson 2 g</t>
  </si>
  <si>
    <t>0321999</t>
  </si>
  <si>
    <t>CEFTRIAXON-MIP</t>
  </si>
  <si>
    <t>Chephasaar Chem. Pharm.</t>
  </si>
  <si>
    <t>2 g</t>
  </si>
  <si>
    <t>imipenem, cilastatin, 500 mg + 500 mg</t>
  </si>
  <si>
    <t>0029507</t>
  </si>
  <si>
    <t>MIPECID</t>
  </si>
  <si>
    <t>Pharmaswiss d.o.o</t>
  </si>
  <si>
    <t>500 mg + 500 mg</t>
  </si>
  <si>
    <t>gentamicin 80 mg</t>
  </si>
  <si>
    <t>GENTAMICIN  , GENTAMICIN HF , GENTAMICIN SOPHARMA</t>
  </si>
  <si>
    <t>Galenika a.d. , Hemofarm AD Vršac , Sopharma AD</t>
  </si>
  <si>
    <t>80 mg/2 ml</t>
  </si>
  <si>
    <t>gentamicin 120 mg</t>
  </si>
  <si>
    <t>GENTAMICIN  , GENTAMICIN HF</t>
  </si>
  <si>
    <t>Galenika a.d. , Hemofarm AD Vršac</t>
  </si>
  <si>
    <t>120 mg</t>
  </si>
  <si>
    <t>amikacin 100 mg</t>
  </si>
  <si>
    <t>0024282</t>
  </si>
  <si>
    <t xml:space="preserve">AMIKACIN </t>
  </si>
  <si>
    <t>100 mg/2 ml</t>
  </si>
  <si>
    <t>amikacin 500 mg</t>
  </si>
  <si>
    <t>0024283</t>
  </si>
  <si>
    <t>500 mg/2 ml</t>
  </si>
  <si>
    <t>levofloksacin 500 mg</t>
  </si>
  <si>
    <t>ALVOLAMID , LEVOFLOXACIN INNVENTA</t>
  </si>
  <si>
    <t>Alvogen Pharma d.o.o.; Anfarm Hellas S.A.; Pharmathen S.A. , Cooper S.A.</t>
  </si>
  <si>
    <t>500 mg/100 ml</t>
  </si>
  <si>
    <t>kesa/ bočica staklena/ bočica</t>
  </si>
  <si>
    <t>moksifloksacin 400 mg</t>
  </si>
  <si>
    <t>ELFONIS , MOKSIFLOKSACIN PHARMAS</t>
  </si>
  <si>
    <t>Hemofarm A.D , Pharmathen S.A.</t>
  </si>
  <si>
    <t>400 mg/250 ml</t>
  </si>
  <si>
    <t>boca staklena/ boca</t>
  </si>
  <si>
    <t>vankomicin 500 mg</t>
  </si>
  <si>
    <t>0029801</t>
  </si>
  <si>
    <t>VOXIN</t>
  </si>
  <si>
    <t>Vianex S.A.- Plant C´</t>
  </si>
  <si>
    <t>injekcija/prašak za rastvor za infuziju</t>
  </si>
  <si>
    <t>500 mg</t>
  </si>
  <si>
    <t>vankomicin 1000 mg</t>
  </si>
  <si>
    <t>0029802</t>
  </si>
  <si>
    <t>Vianex S.A</t>
  </si>
  <si>
    <t>1000 mg</t>
  </si>
  <si>
    <t>teikoplanin 200 mg</t>
  </si>
  <si>
    <t>0029760</t>
  </si>
  <si>
    <t>TARGOCID</t>
  </si>
  <si>
    <t>Sanofi S.P.A.</t>
  </si>
  <si>
    <t>200 mg/3 ml</t>
  </si>
  <si>
    <t>teikoplanin 400 mg</t>
  </si>
  <si>
    <t>0029761</t>
  </si>
  <si>
    <t>400 mg/3 ml</t>
  </si>
  <si>
    <t>kolistimetat-natrijum 1 Mi.j.</t>
  </si>
  <si>
    <t>0029767</t>
  </si>
  <si>
    <t>COLISTIN Alvogen</t>
  </si>
  <si>
    <t>Alvogen Pharma d.o.o. 
Xellia Pharmaceuticals APS</t>
  </si>
  <si>
    <t>1.000.000 i.j.</t>
  </si>
  <si>
    <t>metronidazol 500 mg</t>
  </si>
  <si>
    <t>0029081</t>
  </si>
  <si>
    <t xml:space="preserve">ORVAGIL </t>
  </si>
  <si>
    <t>bočica staklena/ boca</t>
  </si>
  <si>
    <t>vorikonazol inf 200 mg</t>
  </si>
  <si>
    <t>VORAMOL , VORIKONAZOL PHARMAS</t>
  </si>
  <si>
    <t>Alvogen Pharma d.o.o; Anfarm Hellas S.A.; Pharmathen S.A.; Pharmathen International SA , Anfarm Hellas S.A.; Pharmathen SA; Pharmathen International SA</t>
  </si>
  <si>
    <t>200 mg</t>
  </si>
  <si>
    <t>vorikonazol tbl 200 mg</t>
  </si>
  <si>
    <t>VORAMOL</t>
  </si>
  <si>
    <t>Alvogen Pharma d.o.o; Pharmathen S.A.;
Pharmathen International SA</t>
  </si>
  <si>
    <t>kaspofungin 50 mg</t>
  </si>
  <si>
    <t>0327565</t>
  </si>
  <si>
    <t>DALVOCANS</t>
  </si>
  <si>
    <t>Alvogen Pharma d.o.o.;
Pharmathen SA</t>
  </si>
  <si>
    <t>prašak za rastvor za infuziju/prašak za koncentrat za rastvor za infuziju</t>
  </si>
  <si>
    <t>kaspofungin 70 mg</t>
  </si>
  <si>
    <t>0327564</t>
  </si>
  <si>
    <t>prašak za koncentrat za rastvor za infuziju</t>
  </si>
  <si>
    <t>70 mg</t>
  </si>
  <si>
    <t>anidulafungin 100 mg</t>
  </si>
  <si>
    <t>0327500</t>
  </si>
  <si>
    <t>ECALTA</t>
  </si>
  <si>
    <t>filgrastim 30 Mj.</t>
  </si>
  <si>
    <t>0069130</t>
  </si>
  <si>
    <t>ZARZIO</t>
  </si>
  <si>
    <t>Sandoz GmbH</t>
  </si>
  <si>
    <t>30 Mj./0,5 ml</t>
  </si>
  <si>
    <t>filgrastim 48 Mj.</t>
  </si>
  <si>
    <t>0069131</t>
  </si>
  <si>
    <t>48 Mj./0,5 ml</t>
  </si>
  <si>
    <t>diklofenak amp 75 mg</t>
  </si>
  <si>
    <t>DIKLOFEN , DIKLOFENAK HF</t>
  </si>
  <si>
    <t>75 mg/3 ml</t>
  </si>
  <si>
    <t>meloksikam amp 15 mg</t>
  </si>
  <si>
    <t>0161022</t>
  </si>
  <si>
    <t>MOVALIS</t>
  </si>
  <si>
    <t>15 mg/1,5 ml</t>
  </si>
  <si>
    <t>ketoprofen amp 100 mg</t>
  </si>
  <si>
    <t>0162088</t>
  </si>
  <si>
    <t>KETONAL</t>
  </si>
  <si>
    <t>lidokain 2%</t>
  </si>
  <si>
    <t>LIDOKAIN-HLORID 2% , LIDOCAINE SOPHARMA</t>
  </si>
  <si>
    <t>Galenika a.d. , Sopharma AD</t>
  </si>
  <si>
    <t>40 mg/2 ml</t>
  </si>
  <si>
    <t>metamizol natrijum 2,5 g</t>
  </si>
  <si>
    <t>NOVALGETOL , ANALGIN</t>
  </si>
  <si>
    <t>Galenika a.d. , Alkaloid a.d.</t>
  </si>
  <si>
    <t>2,5 g/5 ml</t>
  </si>
  <si>
    <t>amantadin sulfat 200 mg</t>
  </si>
  <si>
    <t>0085353</t>
  </si>
  <si>
    <t>PK MERZ</t>
  </si>
  <si>
    <t>200 mg/500 ml</t>
  </si>
  <si>
    <t>flufenazin 25 mg</t>
  </si>
  <si>
    <t>0070261</t>
  </si>
  <si>
    <t>MODITEN Depo</t>
  </si>
  <si>
    <t xml:space="preserve">Krka d.d. </t>
  </si>
  <si>
    <t>25 mg/ml</t>
  </si>
  <si>
    <t>haloperidol 5 mg</t>
  </si>
  <si>
    <t>0070200</t>
  </si>
  <si>
    <t>HALDOL</t>
  </si>
  <si>
    <t>Krka d.d. u saradnji sa Janssen Pharmaceutica N.V, Belgija</t>
  </si>
  <si>
    <t>5 mg/ml</t>
  </si>
  <si>
    <t>haloperidol 50 mg</t>
  </si>
  <si>
    <t>0070207</t>
  </si>
  <si>
    <t>HALDOL  DEPO</t>
  </si>
  <si>
    <t>50 mg/ml</t>
  </si>
  <si>
    <t>diazepam 10 mg</t>
  </si>
  <si>
    <t>BENSEDIN , DIAZEPAM SOPHARMA</t>
  </si>
  <si>
    <t>Galenika a.d., Sopharma AD</t>
  </si>
  <si>
    <t>hloropiramin 20 mg</t>
  </si>
  <si>
    <t>0058334</t>
  </si>
  <si>
    <t>SYNOPEN</t>
  </si>
  <si>
    <t>Pliva Hrvatska d.o.o.;
Merckle GMBH</t>
  </si>
  <si>
    <t>voda za injekcije 5 ml</t>
  </si>
  <si>
    <t>00176042</t>
  </si>
  <si>
    <t xml:space="preserve">VODA ZA INJEKCIJE </t>
  </si>
  <si>
    <t>rastvarač za parenteralnu upotrebu</t>
  </si>
  <si>
    <t>5 ml</t>
  </si>
  <si>
    <t>jopromid 370 mg I/ml, 50 ml</t>
  </si>
  <si>
    <t>0194255</t>
  </si>
  <si>
    <t>ULTRAVIST 370</t>
  </si>
  <si>
    <t>Bayer AG; Bayer farmacevtska družba d.o.o.</t>
  </si>
  <si>
    <t>50 ml (768,86 mg/ml)</t>
  </si>
  <si>
    <t>jopromid 370 mg I/ml, 100 ml</t>
  </si>
  <si>
    <t>0194258</t>
  </si>
  <si>
    <t>100 ml (768,86 mg/ml)</t>
  </si>
  <si>
    <t>jopromid 370 mg I/ml, 200 ml</t>
  </si>
  <si>
    <t>0194257</t>
  </si>
  <si>
    <t>200 ml (768,86 mg/ml)</t>
  </si>
  <si>
    <t>jopromid 370 mg I/ml, 500 ml</t>
  </si>
  <si>
    <t>0194259</t>
  </si>
  <si>
    <t>500 ml (768,86 mg/ml)</t>
  </si>
  <si>
    <t>gadobutrol 1 mmol/ml, 7,5 ml</t>
  </si>
  <si>
    <t>0199487</t>
  </si>
  <si>
    <t>GADOVIST</t>
  </si>
  <si>
    <t>Bayer Pharma AG;
Bayer farmacevtska družba d.o.o.</t>
  </si>
  <si>
    <t>7,5 ml (1 mmol/ml)</t>
  </si>
  <si>
    <t>gadobutrol 1 mmol/ml, 30 ml</t>
  </si>
  <si>
    <t>0199486</t>
  </si>
  <si>
    <t>30 ml (1mmol/ml)</t>
  </si>
  <si>
    <t>fludarabin, 50 mg</t>
  </si>
  <si>
    <t>FLUDARABINE PLIVA ◊ , FLUDARABIN EBEWE ◊</t>
  </si>
  <si>
    <t>Pharmachemie B.V; Pliva Hrvatska d.o.o. , Ebewe Pharma Ges. M.B.H NFG. KG</t>
  </si>
  <si>
    <t>koncentrat za rastvor za injekciju/infuziju</t>
  </si>
  <si>
    <t>fluorouracil, 250 mg</t>
  </si>
  <si>
    <t>FLUOROURACIL - TEVA , 5-FLUOROURACIL "Ebewe"</t>
  </si>
  <si>
    <t>Pharmachemie B.V.; Teva Gyogyszergyar ZRT. , Ebewe Pharma GES. M.B.H NFG. KG</t>
  </si>
  <si>
    <t>rastvor za injekciju/ koncentrat za rastvor za injekciju/infuziju</t>
  </si>
  <si>
    <t>250 mg</t>
  </si>
  <si>
    <t>fluorouracil, 500 mg</t>
  </si>
  <si>
    <t>0034024</t>
  </si>
  <si>
    <t>FLUOROURACIL - TEVA</t>
  </si>
  <si>
    <t>Pharmachemie B.V.; Teva Gyogyszergyar ZRT.</t>
  </si>
  <si>
    <t>rastvor za injekciju/infuziju/ koncentrat za rastvor za injekciju/infuziju</t>
  </si>
  <si>
    <t>gemcitabin, 200 mg</t>
  </si>
  <si>
    <t>GEMNIL ◊ , GEMCITABIN EBEWE ◊</t>
  </si>
  <si>
    <t>Vianex S.A.- Plant C´ , Ebewe Pharma Ges.M.B.H NFG. KG</t>
  </si>
  <si>
    <t>prašak/koncentrat za rastvor za infuziju</t>
  </si>
  <si>
    <t>gemcitabin, 1000 mg</t>
  </si>
  <si>
    <t>etopozid, 100 mg</t>
  </si>
  <si>
    <t>ETOPOSID "Ebewe" , SINTOPOZID</t>
  </si>
  <si>
    <t>Ebewe Pharma Ges. M.B.H NFG. KG , S.C. Sindan-Pharma S.R.L.</t>
  </si>
  <si>
    <t>paklitaksel, 30 mg</t>
  </si>
  <si>
    <t>PATAXEL ◊</t>
  </si>
  <si>
    <t>30 mg</t>
  </si>
  <si>
    <t>paklitaksel, 100 mg</t>
  </si>
  <si>
    <t>docetaksel, 20 mg</t>
  </si>
  <si>
    <t>0039727</t>
  </si>
  <si>
    <t>DOCETAXEL ◊</t>
  </si>
  <si>
    <t>Actavis Italy S.P.A.; S.C.Sindan-Pharma S.R.L.</t>
  </si>
  <si>
    <t>20 mg</t>
  </si>
  <si>
    <t>docetaksel, 80 mg</t>
  </si>
  <si>
    <t>0039728</t>
  </si>
  <si>
    <t>80 mg</t>
  </si>
  <si>
    <t>karboplatin, 150 mg</t>
  </si>
  <si>
    <t>0031306</t>
  </si>
  <si>
    <t>CARBOPLASIN</t>
  </si>
  <si>
    <t>S.C. Sindan-Pharma S.R.L.; Actavis Italia S.P.A</t>
  </si>
  <si>
    <t>150 mg</t>
  </si>
  <si>
    <t>karboplatin, 450 mg</t>
  </si>
  <si>
    <t>0031307</t>
  </si>
  <si>
    <t>450 mg</t>
  </si>
  <si>
    <t>oksaliplatin, 50 mg</t>
  </si>
  <si>
    <t>OXALIPLATIN-PLIVA ◊ , SINOXAL ◊ , OXALIPLATIN EBEWE ◊ , OXALIPLATIN KABI ◊</t>
  </si>
  <si>
    <t>Teva Gyogyszergyar ZRT.; Pharmachemie B.V.; Pliva Hrvatska d.o.o. , Actavis Italy S.P.A.; S.C.Sindan-Pharma S.R.L. , Ebewe Pharma Ges. M.B.H NFG. KG , Fresenius Kabi Oncology PLC</t>
  </si>
  <si>
    <t>koncentrat/prašak za rastvor za infuziju</t>
  </si>
  <si>
    <t>oksaliplatin, 100 mg</t>
  </si>
  <si>
    <t>irinotekan, 100 mg</t>
  </si>
  <si>
    <t>VIARITEC ◊</t>
  </si>
  <si>
    <t>Vianex S.A.</t>
  </si>
  <si>
    <t>bortezomib, 1 mg</t>
  </si>
  <si>
    <t>VORTEMYEL ◊</t>
  </si>
  <si>
    <t>Alvogen Pharma d.o.o.; 
Synthon S.R.O.
Synthon Hispania, S.L.;</t>
  </si>
  <si>
    <t>1 mg</t>
  </si>
  <si>
    <t>bortezomib, 3,5 mg</t>
  </si>
  <si>
    <t>BORTEADE ◊ , BORTEZOMIB PHARMAS ◊ , VORTEMYEL ◊</t>
  </si>
  <si>
    <t xml:space="preserve">
Synthon Hispania, S.L;Zdravlje AD Leskovac , Synthon S.R.O.; Synthon Hispania, S.L. , Alvogen Pharma d.o.o;
Synthon S.R.O.</t>
  </si>
  <si>
    <t>3,5 mg</t>
  </si>
  <si>
    <t>leuprorelin, 22,5 mg</t>
  </si>
  <si>
    <t>0037024</t>
  </si>
  <si>
    <t>LUTRATE DEPO</t>
  </si>
  <si>
    <t>GP Pharm, SA</t>
  </si>
  <si>
    <t>prašak i rastvarač za suspenziju za injekciju u napunjenom injekcioni špricu</t>
  </si>
  <si>
    <t>22,5 mg</t>
  </si>
  <si>
    <t>kalcijum folinat, 50 mg</t>
  </si>
  <si>
    <t>0184027</t>
  </si>
  <si>
    <t>LEUCOVORIN Kalcijum</t>
  </si>
  <si>
    <t>Pfizer (Perth) PTY. Ltd.</t>
  </si>
  <si>
    <t>brentuksimab vedotin</t>
  </si>
  <si>
    <t>0014000</t>
  </si>
  <si>
    <t>ADCETRIS ◊</t>
  </si>
  <si>
    <t>Takeda Italia S.P.A</t>
  </si>
  <si>
    <t>vedolizumab</t>
  </si>
  <si>
    <t>0014007</t>
  </si>
  <si>
    <t>ENTYVIO</t>
  </si>
  <si>
    <t>300 mg</t>
  </si>
  <si>
    <t>aflibercept</t>
  </si>
  <si>
    <t>0099082</t>
  </si>
  <si>
    <t>EYLEA ◊</t>
  </si>
  <si>
    <t>Bayer Pharma AG; Bayer, Farmaceutska družba d.o.o.</t>
  </si>
  <si>
    <t>4 mg</t>
  </si>
  <si>
    <t>sorafenib</t>
  </si>
  <si>
    <t>NEXAVAR ◊</t>
  </si>
  <si>
    <t>Bayer AG; Bayer Healthcare Manufacturing S.R.L.; Bayer Farmacevtska Družba d.o.o.</t>
  </si>
  <si>
    <t>0051845
 0051548</t>
  </si>
  <si>
    <t>0400411
0400142
0400413</t>
  </si>
  <si>
    <t>0107497
 0107501</t>
  </si>
  <si>
    <t>0024552
0024580
0024606</t>
  </si>
  <si>
    <t>0024553
0024582</t>
  </si>
  <si>
    <t>0329200
0329201</t>
  </si>
  <si>
    <t>0329501
0329502</t>
  </si>
  <si>
    <t>0327536
0327511</t>
  </si>
  <si>
    <t>0162440
0162192</t>
  </si>
  <si>
    <t>0081560
0081626</t>
  </si>
  <si>
    <t>0086431
 0086418</t>
  </si>
  <si>
    <t>0071123
 0071100</t>
  </si>
  <si>
    <t>0034800
 0034019</t>
  </si>
  <si>
    <t>0034023
0034326</t>
  </si>
  <si>
    <t>0034551
0034432</t>
  </si>
  <si>
    <t>0034550
 0034431</t>
  </si>
  <si>
    <t>0030111
 0030122</t>
  </si>
  <si>
    <t>0031364
 0031367
0031402
0031383</t>
  </si>
  <si>
    <t>0031365
0031368
0031403
0031382</t>
  </si>
  <si>
    <t>0039314</t>
  </si>
  <si>
    <t>0039114</t>
  </si>
  <si>
    <t>0039666
0039601
0039115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</si>
</sst>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8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48" fillId="36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50" fillId="0" borderId="0" xfId="0" applyNumberFormat="1" applyFont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horizontal="right" vertical="center" wrapText="1"/>
    </xf>
    <xf numFmtId="0" fontId="42" fillId="0" borderId="20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19" xfId="0" applyFont="1" applyBorder="1" applyAlignment="1">
      <alignment horizontal="right" vertical="center" wrapText="1"/>
    </xf>
    <xf numFmtId="0" fontId="50" fillId="0" borderId="20" xfId="0" applyFont="1" applyBorder="1" applyAlignment="1">
      <alignment horizontal="right" vertical="center" wrapText="1"/>
    </xf>
    <xf numFmtId="4" fontId="50" fillId="33" borderId="14" xfId="59" applyNumberFormat="1" applyFont="1" applyFill="1" applyBorder="1" applyAlignment="1">
      <alignment horizontal="center" vertical="center" wrapText="1"/>
      <protection/>
    </xf>
    <xf numFmtId="4" fontId="50" fillId="33" borderId="12" xfId="59" applyNumberFormat="1" applyFont="1" applyFill="1" applyBorder="1" applyAlignment="1">
      <alignment horizontal="center" vertical="center" wrapText="1"/>
      <protection/>
    </xf>
    <xf numFmtId="4" fontId="50" fillId="33" borderId="16" xfId="59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zoomScale="70" zoomScaleNormal="70" zoomScalePageLayoutView="0" workbookViewId="0" topLeftCell="A55">
      <selection activeCell="Z65" sqref="Z65"/>
    </sheetView>
  </sheetViews>
  <sheetFormatPr defaultColWidth="9.140625" defaultRowHeight="15"/>
  <cols>
    <col min="1" max="1" width="9.00390625" style="17" customWidth="1"/>
    <col min="2" max="2" width="18.421875" style="17" customWidth="1"/>
    <col min="3" max="3" width="22.00390625" style="30" customWidth="1"/>
    <col min="4" max="4" width="18.140625" style="17" customWidth="1"/>
    <col min="5" max="5" width="23.57421875" style="17" customWidth="1"/>
    <col min="6" max="6" width="23.140625" style="17" customWidth="1"/>
    <col min="7" max="7" width="18.00390625" style="17" customWidth="1"/>
    <col min="8" max="8" width="14.140625" style="17" customWidth="1"/>
    <col min="9" max="9" width="16.00390625" style="23" customWidth="1"/>
    <col min="10" max="10" width="16.00390625" style="24" customWidth="1"/>
    <col min="11" max="12" width="16.00390625" style="23" hidden="1" customWidth="1"/>
    <col min="13" max="13" width="18.7109375" style="23" customWidth="1"/>
    <col min="14" max="14" width="18.57421875" style="23" hidden="1" customWidth="1"/>
    <col min="15" max="15" width="22.8515625" style="24" customWidth="1"/>
    <col min="16" max="16" width="11.57421875" style="2" customWidth="1"/>
    <col min="17" max="16384" width="9.140625" style="2" customWidth="1"/>
  </cols>
  <sheetData>
    <row r="2" spans="1:15" ht="26.2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9.25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17" customFormat="1" ht="18.75" customHeight="1">
      <c r="A4" s="45"/>
      <c r="B4" s="45"/>
      <c r="C4" s="41"/>
      <c r="D4" s="45"/>
      <c r="E4" s="45"/>
      <c r="F4" s="45"/>
      <c r="G4" s="45"/>
      <c r="H4" s="45"/>
      <c r="I4" s="45"/>
      <c r="J4" s="49"/>
      <c r="K4" s="45"/>
      <c r="L4" s="45"/>
      <c r="M4" s="45"/>
      <c r="N4" s="51"/>
      <c r="O4" s="29"/>
    </row>
    <row r="5" spans="1:14" ht="38.25">
      <c r="A5" s="39" t="s">
        <v>23</v>
      </c>
      <c r="B5" s="40" t="s">
        <v>24</v>
      </c>
      <c r="C5" s="39" t="s">
        <v>37</v>
      </c>
      <c r="D5" s="39" t="s">
        <v>39</v>
      </c>
      <c r="E5" s="39" t="s">
        <v>40</v>
      </c>
      <c r="F5" s="39" t="s">
        <v>41</v>
      </c>
      <c r="G5" s="39" t="s">
        <v>42</v>
      </c>
      <c r="H5" s="39" t="s">
        <v>43</v>
      </c>
      <c r="I5" s="32" t="s">
        <v>44</v>
      </c>
      <c r="J5" s="50" t="s">
        <v>38</v>
      </c>
      <c r="K5" s="27" t="s">
        <v>25</v>
      </c>
      <c r="L5" s="28" t="s">
        <v>26</v>
      </c>
      <c r="M5" s="32" t="s">
        <v>54</v>
      </c>
      <c r="N5" s="52" t="s">
        <v>0</v>
      </c>
    </row>
    <row r="6" spans="1:15" ht="23.25" customHeight="1">
      <c r="A6" s="33">
        <v>2</v>
      </c>
      <c r="B6" s="47" t="s">
        <v>58</v>
      </c>
      <c r="C6" s="33" t="s">
        <v>57</v>
      </c>
      <c r="D6" s="33" t="s">
        <v>59</v>
      </c>
      <c r="E6" s="33" t="s">
        <v>60</v>
      </c>
      <c r="F6" s="33" t="s">
        <v>32</v>
      </c>
      <c r="G6" s="33" t="s">
        <v>49</v>
      </c>
      <c r="H6" s="33" t="s">
        <v>34</v>
      </c>
      <c r="I6" s="33"/>
      <c r="J6" s="38">
        <v>323.6</v>
      </c>
      <c r="K6" s="46">
        <v>327.4</v>
      </c>
      <c r="L6" s="37">
        <f>I6*K6</f>
        <v>0</v>
      </c>
      <c r="M6" s="38">
        <f>I6*J6</f>
        <v>0</v>
      </c>
      <c r="N6" s="44">
        <v>1</v>
      </c>
      <c r="O6" s="2"/>
    </row>
    <row r="7" spans="1:15" ht="25.5">
      <c r="A7" s="33">
        <v>3</v>
      </c>
      <c r="B7" s="47" t="s">
        <v>62</v>
      </c>
      <c r="C7" s="33" t="s">
        <v>61</v>
      </c>
      <c r="D7" s="33" t="s">
        <v>63</v>
      </c>
      <c r="E7" s="33" t="s">
        <v>64</v>
      </c>
      <c r="F7" s="33" t="s">
        <v>50</v>
      </c>
      <c r="G7" s="33" t="s">
        <v>49</v>
      </c>
      <c r="H7" s="33" t="s">
        <v>65</v>
      </c>
      <c r="I7" s="36"/>
      <c r="J7" s="38">
        <v>209.2</v>
      </c>
      <c r="K7" s="46">
        <v>231.9</v>
      </c>
      <c r="L7" s="37">
        <f aca="true" t="shared" si="0" ref="L7:L70">I7*K7</f>
        <v>0</v>
      </c>
      <c r="M7" s="38">
        <f aca="true" t="shared" si="1" ref="M7:M70">I7*J7</f>
        <v>0</v>
      </c>
      <c r="N7" s="44">
        <v>1</v>
      </c>
      <c r="O7" s="2"/>
    </row>
    <row r="8" spans="1:15" ht="25.5">
      <c r="A8" s="33">
        <v>4</v>
      </c>
      <c r="B8" s="34" t="s">
        <v>67</v>
      </c>
      <c r="C8" s="33" t="s">
        <v>66</v>
      </c>
      <c r="D8" s="33" t="s">
        <v>68</v>
      </c>
      <c r="E8" s="33" t="s">
        <v>69</v>
      </c>
      <c r="F8" s="33" t="s">
        <v>70</v>
      </c>
      <c r="G8" s="33" t="s">
        <v>49</v>
      </c>
      <c r="H8" s="33" t="s">
        <v>33</v>
      </c>
      <c r="I8" s="33"/>
      <c r="J8" s="38">
        <v>357.51</v>
      </c>
      <c r="K8" s="46">
        <v>362.96</v>
      </c>
      <c r="L8" s="37">
        <f t="shared" si="0"/>
        <v>0</v>
      </c>
      <c r="M8" s="38">
        <f t="shared" si="1"/>
        <v>0</v>
      </c>
      <c r="N8" s="44">
        <v>2</v>
      </c>
      <c r="O8" s="2"/>
    </row>
    <row r="9" spans="1:14" ht="25.5">
      <c r="A9" s="33">
        <v>6</v>
      </c>
      <c r="B9" s="34" t="s">
        <v>72</v>
      </c>
      <c r="C9" s="33" t="s">
        <v>71</v>
      </c>
      <c r="D9" s="33" t="s">
        <v>73</v>
      </c>
      <c r="E9" s="33" t="s">
        <v>74</v>
      </c>
      <c r="F9" s="33" t="s">
        <v>30</v>
      </c>
      <c r="G9" s="33" t="s">
        <v>75</v>
      </c>
      <c r="H9" s="33" t="s">
        <v>29</v>
      </c>
      <c r="I9" s="36"/>
      <c r="J9" s="38">
        <v>33.16</v>
      </c>
      <c r="K9" s="46">
        <v>33.666666666666664</v>
      </c>
      <c r="L9" s="37">
        <f t="shared" si="0"/>
        <v>0</v>
      </c>
      <c r="M9" s="38">
        <f t="shared" si="1"/>
        <v>0</v>
      </c>
      <c r="N9" s="44">
        <v>1</v>
      </c>
    </row>
    <row r="10" spans="1:14" ht="24.75" customHeight="1">
      <c r="A10" s="33">
        <v>7</v>
      </c>
      <c r="B10" s="34" t="s">
        <v>77</v>
      </c>
      <c r="C10" s="33" t="s">
        <v>76</v>
      </c>
      <c r="D10" s="33" t="s">
        <v>78</v>
      </c>
      <c r="E10" s="33" t="s">
        <v>79</v>
      </c>
      <c r="F10" s="33" t="s">
        <v>30</v>
      </c>
      <c r="G10" s="33" t="s">
        <v>80</v>
      </c>
      <c r="H10" s="33" t="s">
        <v>29</v>
      </c>
      <c r="I10" s="36"/>
      <c r="J10" s="38">
        <v>20.76</v>
      </c>
      <c r="K10" s="46">
        <v>20.95</v>
      </c>
      <c r="L10" s="37">
        <f t="shared" si="0"/>
        <v>0</v>
      </c>
      <c r="M10" s="38">
        <f t="shared" si="1"/>
        <v>0</v>
      </c>
      <c r="N10" s="44">
        <v>1</v>
      </c>
    </row>
    <row r="11" spans="1:14" ht="32.25" customHeight="1">
      <c r="A11" s="33">
        <v>13</v>
      </c>
      <c r="B11" s="34" t="s">
        <v>82</v>
      </c>
      <c r="C11" s="33" t="s">
        <v>81</v>
      </c>
      <c r="D11" s="33" t="s">
        <v>83</v>
      </c>
      <c r="E11" s="33" t="s">
        <v>84</v>
      </c>
      <c r="F11" s="33" t="s">
        <v>47</v>
      </c>
      <c r="G11" s="33" t="s">
        <v>85</v>
      </c>
      <c r="H11" s="33" t="s">
        <v>29</v>
      </c>
      <c r="I11" s="33"/>
      <c r="J11" s="38">
        <v>461.6</v>
      </c>
      <c r="K11" s="46">
        <v>473.68</v>
      </c>
      <c r="L11" s="37">
        <f t="shared" si="0"/>
        <v>0</v>
      </c>
      <c r="M11" s="38">
        <f t="shared" si="1"/>
        <v>0</v>
      </c>
      <c r="N11" s="44">
        <v>1</v>
      </c>
    </row>
    <row r="12" spans="1:14" ht="63.75">
      <c r="A12" s="33">
        <v>19</v>
      </c>
      <c r="B12" s="34" t="s">
        <v>87</v>
      </c>
      <c r="C12" s="35" t="s">
        <v>86</v>
      </c>
      <c r="D12" s="33" t="s">
        <v>88</v>
      </c>
      <c r="E12" s="33" t="s">
        <v>79</v>
      </c>
      <c r="F12" s="33" t="s">
        <v>89</v>
      </c>
      <c r="G12" s="33" t="s">
        <v>90</v>
      </c>
      <c r="H12" s="33" t="s">
        <v>33</v>
      </c>
      <c r="I12" s="36"/>
      <c r="J12" s="38">
        <v>120.36</v>
      </c>
      <c r="K12" s="46">
        <v>121.46</v>
      </c>
      <c r="L12" s="37">
        <f t="shared" si="0"/>
        <v>0</v>
      </c>
      <c r="M12" s="38">
        <f t="shared" si="1"/>
        <v>0</v>
      </c>
      <c r="N12" s="44">
        <v>1</v>
      </c>
    </row>
    <row r="13" spans="1:14" ht="38.25">
      <c r="A13" s="33">
        <v>20</v>
      </c>
      <c r="B13" s="34" t="s">
        <v>420</v>
      </c>
      <c r="C13" s="33" t="s">
        <v>91</v>
      </c>
      <c r="D13" s="33" t="s">
        <v>92</v>
      </c>
      <c r="E13" s="33" t="s">
        <v>93</v>
      </c>
      <c r="F13" s="33" t="s">
        <v>30</v>
      </c>
      <c r="G13" s="33" t="s">
        <v>94</v>
      </c>
      <c r="H13" s="33" t="s">
        <v>29</v>
      </c>
      <c r="I13" s="36"/>
      <c r="J13" s="38">
        <v>33.63</v>
      </c>
      <c r="K13" s="46">
        <v>34.181999999999995</v>
      </c>
      <c r="L13" s="37">
        <f t="shared" si="0"/>
        <v>0</v>
      </c>
      <c r="M13" s="38">
        <f t="shared" si="1"/>
        <v>0</v>
      </c>
      <c r="N13" s="44">
        <v>1</v>
      </c>
    </row>
    <row r="14" spans="1:14" ht="25.5">
      <c r="A14" s="33">
        <v>29</v>
      </c>
      <c r="B14" s="34" t="s">
        <v>96</v>
      </c>
      <c r="C14" s="33" t="s">
        <v>95</v>
      </c>
      <c r="D14" s="33" t="s">
        <v>97</v>
      </c>
      <c r="E14" s="33" t="s">
        <v>98</v>
      </c>
      <c r="F14" s="33" t="s">
        <v>30</v>
      </c>
      <c r="G14" s="33" t="s">
        <v>99</v>
      </c>
      <c r="H14" s="33" t="s">
        <v>35</v>
      </c>
      <c r="I14" s="36"/>
      <c r="J14" s="38">
        <v>166.46</v>
      </c>
      <c r="K14" s="46">
        <v>167.94</v>
      </c>
      <c r="L14" s="37">
        <f t="shared" si="0"/>
        <v>0</v>
      </c>
      <c r="M14" s="38">
        <f t="shared" si="1"/>
        <v>0</v>
      </c>
      <c r="N14" s="44">
        <v>1</v>
      </c>
    </row>
    <row r="15" spans="1:14" ht="25.5">
      <c r="A15" s="33">
        <v>30</v>
      </c>
      <c r="B15" s="34" t="s">
        <v>101</v>
      </c>
      <c r="C15" s="33" t="s">
        <v>100</v>
      </c>
      <c r="D15" s="33" t="s">
        <v>97</v>
      </c>
      <c r="E15" s="33" t="s">
        <v>98</v>
      </c>
      <c r="F15" s="33" t="s">
        <v>30</v>
      </c>
      <c r="G15" s="33" t="s">
        <v>102</v>
      </c>
      <c r="H15" s="33" t="s">
        <v>35</v>
      </c>
      <c r="I15" s="36"/>
      <c r="J15" s="38">
        <v>305.45</v>
      </c>
      <c r="K15" s="46">
        <v>308.15999999999997</v>
      </c>
      <c r="L15" s="37">
        <f t="shared" si="0"/>
        <v>0</v>
      </c>
      <c r="M15" s="38">
        <f t="shared" si="1"/>
        <v>0</v>
      </c>
      <c r="N15" s="44">
        <v>1</v>
      </c>
    </row>
    <row r="16" spans="1:14" ht="25.5">
      <c r="A16" s="33">
        <v>31</v>
      </c>
      <c r="B16" s="34" t="s">
        <v>104</v>
      </c>
      <c r="C16" s="33" t="s">
        <v>103</v>
      </c>
      <c r="D16" s="33" t="s">
        <v>97</v>
      </c>
      <c r="E16" s="33" t="s">
        <v>98</v>
      </c>
      <c r="F16" s="33" t="s">
        <v>105</v>
      </c>
      <c r="G16" s="33" t="s">
        <v>106</v>
      </c>
      <c r="H16" s="33" t="s">
        <v>29</v>
      </c>
      <c r="I16" s="33"/>
      <c r="J16" s="38">
        <v>474.94</v>
      </c>
      <c r="K16" s="46">
        <v>479.15</v>
      </c>
      <c r="L16" s="37">
        <f t="shared" si="0"/>
        <v>0</v>
      </c>
      <c r="M16" s="38">
        <f t="shared" si="1"/>
        <v>0</v>
      </c>
      <c r="N16" s="44">
        <v>1</v>
      </c>
    </row>
    <row r="17" spans="1:14" ht="38.25">
      <c r="A17" s="33">
        <v>44</v>
      </c>
      <c r="B17" s="34">
        <v>1069600</v>
      </c>
      <c r="C17" s="33" t="s">
        <v>107</v>
      </c>
      <c r="D17" s="33" t="s">
        <v>108</v>
      </c>
      <c r="E17" s="33" t="s">
        <v>109</v>
      </c>
      <c r="F17" s="33" t="s">
        <v>27</v>
      </c>
      <c r="G17" s="33" t="s">
        <v>110</v>
      </c>
      <c r="H17" s="33" t="s">
        <v>28</v>
      </c>
      <c r="I17" s="33"/>
      <c r="J17" s="38">
        <v>213.39</v>
      </c>
      <c r="K17" s="46">
        <v>213.85999999999999</v>
      </c>
      <c r="L17" s="37">
        <f t="shared" si="0"/>
        <v>0</v>
      </c>
      <c r="M17" s="38">
        <f t="shared" si="1"/>
        <v>0</v>
      </c>
      <c r="N17" s="44">
        <v>1</v>
      </c>
    </row>
    <row r="18" spans="1:14" ht="25.5">
      <c r="A18" s="33">
        <v>51</v>
      </c>
      <c r="B18" s="34" t="s">
        <v>112</v>
      </c>
      <c r="C18" s="33" t="s">
        <v>111</v>
      </c>
      <c r="D18" s="33" t="s">
        <v>113</v>
      </c>
      <c r="E18" s="33" t="s">
        <v>114</v>
      </c>
      <c r="F18" s="33" t="s">
        <v>30</v>
      </c>
      <c r="G18" s="33" t="s">
        <v>115</v>
      </c>
      <c r="H18" s="33" t="s">
        <v>29</v>
      </c>
      <c r="I18" s="36"/>
      <c r="J18" s="38">
        <v>117.16</v>
      </c>
      <c r="K18" s="46">
        <v>118.21</v>
      </c>
      <c r="L18" s="37">
        <f t="shared" si="0"/>
        <v>0</v>
      </c>
      <c r="M18" s="38">
        <f t="shared" si="1"/>
        <v>0</v>
      </c>
      <c r="N18" s="44">
        <v>1</v>
      </c>
    </row>
    <row r="19" spans="1:14" ht="33" customHeight="1">
      <c r="A19" s="33">
        <v>147</v>
      </c>
      <c r="B19" s="34" t="s">
        <v>117</v>
      </c>
      <c r="C19" s="33" t="s">
        <v>116</v>
      </c>
      <c r="D19" s="33" t="s">
        <v>118</v>
      </c>
      <c r="E19" s="33" t="s">
        <v>119</v>
      </c>
      <c r="F19" s="33" t="s">
        <v>30</v>
      </c>
      <c r="G19" s="33" t="s">
        <v>120</v>
      </c>
      <c r="H19" s="33" t="s">
        <v>29</v>
      </c>
      <c r="I19" s="36"/>
      <c r="J19" s="38">
        <v>69.75</v>
      </c>
      <c r="K19" s="46">
        <v>70.21666666666667</v>
      </c>
      <c r="L19" s="37">
        <f t="shared" si="0"/>
        <v>0</v>
      </c>
      <c r="M19" s="38">
        <f t="shared" si="1"/>
        <v>0</v>
      </c>
      <c r="N19" s="44">
        <v>1</v>
      </c>
    </row>
    <row r="20" spans="1:14" ht="25.5">
      <c r="A20" s="33">
        <v>152</v>
      </c>
      <c r="B20" s="34" t="s">
        <v>122</v>
      </c>
      <c r="C20" s="33" t="s">
        <v>121</v>
      </c>
      <c r="D20" s="33" t="s">
        <v>123</v>
      </c>
      <c r="E20" s="33" t="s">
        <v>124</v>
      </c>
      <c r="F20" s="33" t="s">
        <v>105</v>
      </c>
      <c r="G20" s="33" t="s">
        <v>125</v>
      </c>
      <c r="H20" s="33" t="s">
        <v>29</v>
      </c>
      <c r="I20" s="33"/>
      <c r="J20" s="38">
        <v>188.29</v>
      </c>
      <c r="K20" s="46">
        <v>194.14000000000001</v>
      </c>
      <c r="L20" s="37">
        <f t="shared" si="0"/>
        <v>0</v>
      </c>
      <c r="M20" s="38">
        <f t="shared" si="1"/>
        <v>0</v>
      </c>
      <c r="N20" s="44">
        <v>1</v>
      </c>
    </row>
    <row r="21" spans="1:14" ht="25.5">
      <c r="A21" s="33">
        <v>153</v>
      </c>
      <c r="B21" s="34" t="s">
        <v>127</v>
      </c>
      <c r="C21" s="33" t="s">
        <v>126</v>
      </c>
      <c r="D21" s="33" t="s">
        <v>128</v>
      </c>
      <c r="E21" s="33" t="s">
        <v>124</v>
      </c>
      <c r="F21" s="33" t="s">
        <v>105</v>
      </c>
      <c r="G21" s="33" t="s">
        <v>129</v>
      </c>
      <c r="H21" s="33" t="s">
        <v>29</v>
      </c>
      <c r="I21" s="36"/>
      <c r="J21" s="38">
        <v>176.56</v>
      </c>
      <c r="K21" s="46">
        <v>182.04000000000002</v>
      </c>
      <c r="L21" s="37">
        <f t="shared" si="0"/>
        <v>0</v>
      </c>
      <c r="M21" s="38">
        <f t="shared" si="1"/>
        <v>0</v>
      </c>
      <c r="N21" s="44">
        <v>1</v>
      </c>
    </row>
    <row r="22" spans="1:14" ht="63.75">
      <c r="A22" s="33">
        <v>154</v>
      </c>
      <c r="B22" s="34" t="s">
        <v>421</v>
      </c>
      <c r="C22" s="35" t="s">
        <v>130</v>
      </c>
      <c r="D22" s="33" t="s">
        <v>131</v>
      </c>
      <c r="E22" s="33" t="s">
        <v>132</v>
      </c>
      <c r="F22" s="33" t="s">
        <v>30</v>
      </c>
      <c r="G22" s="33" t="s">
        <v>133</v>
      </c>
      <c r="H22" s="33" t="s">
        <v>29</v>
      </c>
      <c r="I22" s="36"/>
      <c r="J22" s="38">
        <v>28.61</v>
      </c>
      <c r="K22" s="46">
        <v>37.760000000000005</v>
      </c>
      <c r="L22" s="37">
        <f t="shared" si="0"/>
        <v>0</v>
      </c>
      <c r="M22" s="38">
        <f t="shared" si="1"/>
        <v>0</v>
      </c>
      <c r="N22" s="44">
        <v>1</v>
      </c>
    </row>
    <row r="23" spans="1:14" ht="33" customHeight="1">
      <c r="A23" s="33">
        <v>156</v>
      </c>
      <c r="B23" s="34" t="s">
        <v>422</v>
      </c>
      <c r="C23" s="33" t="s">
        <v>134</v>
      </c>
      <c r="D23" s="33" t="s">
        <v>135</v>
      </c>
      <c r="E23" s="33" t="s">
        <v>136</v>
      </c>
      <c r="F23" s="33" t="s">
        <v>30</v>
      </c>
      <c r="G23" s="33" t="s">
        <v>137</v>
      </c>
      <c r="H23" s="33" t="s">
        <v>29</v>
      </c>
      <c r="I23" s="36"/>
      <c r="J23" s="38">
        <v>68.79</v>
      </c>
      <c r="K23" s="46">
        <v>69.74</v>
      </c>
      <c r="L23" s="37">
        <f t="shared" si="0"/>
        <v>0</v>
      </c>
      <c r="M23" s="38">
        <f t="shared" si="1"/>
        <v>0</v>
      </c>
      <c r="N23" s="44">
        <v>3</v>
      </c>
    </row>
    <row r="24" spans="1:14" ht="25.5">
      <c r="A24" s="33">
        <v>157</v>
      </c>
      <c r="B24" s="34" t="s">
        <v>139</v>
      </c>
      <c r="C24" s="33" t="s">
        <v>138</v>
      </c>
      <c r="D24" s="33" t="s">
        <v>140</v>
      </c>
      <c r="E24" s="33" t="s">
        <v>141</v>
      </c>
      <c r="F24" s="33" t="s">
        <v>47</v>
      </c>
      <c r="G24" s="33" t="s">
        <v>142</v>
      </c>
      <c r="H24" s="33" t="s">
        <v>143</v>
      </c>
      <c r="I24" s="33"/>
      <c r="J24" s="38">
        <v>626.18</v>
      </c>
      <c r="K24" s="46">
        <v>937.4</v>
      </c>
      <c r="L24" s="37">
        <f t="shared" si="0"/>
        <v>0</v>
      </c>
      <c r="M24" s="38">
        <f t="shared" si="1"/>
        <v>0</v>
      </c>
      <c r="N24" s="44">
        <v>1</v>
      </c>
    </row>
    <row r="25" spans="1:14" ht="25.5" customHeight="1">
      <c r="A25" s="33">
        <v>201</v>
      </c>
      <c r="B25" s="34" t="s">
        <v>145</v>
      </c>
      <c r="C25" s="33" t="s">
        <v>144</v>
      </c>
      <c r="D25" s="33" t="s">
        <v>146</v>
      </c>
      <c r="E25" s="33" t="s">
        <v>79</v>
      </c>
      <c r="F25" s="33" t="s">
        <v>30</v>
      </c>
      <c r="G25" s="33" t="s">
        <v>147</v>
      </c>
      <c r="H25" s="33" t="s">
        <v>29</v>
      </c>
      <c r="I25" s="36"/>
      <c r="J25" s="38">
        <v>43.42</v>
      </c>
      <c r="K25" s="46">
        <v>44.464</v>
      </c>
      <c r="L25" s="37">
        <f t="shared" si="0"/>
        <v>0</v>
      </c>
      <c r="M25" s="38">
        <f t="shared" si="1"/>
        <v>0</v>
      </c>
      <c r="N25" s="44">
        <v>1</v>
      </c>
    </row>
    <row r="26" spans="1:14" ht="25.5">
      <c r="A26" s="33">
        <v>203</v>
      </c>
      <c r="B26" s="34" t="s">
        <v>149</v>
      </c>
      <c r="C26" s="33" t="s">
        <v>148</v>
      </c>
      <c r="D26" s="33" t="s">
        <v>150</v>
      </c>
      <c r="E26" s="33" t="s">
        <v>151</v>
      </c>
      <c r="F26" s="33" t="s">
        <v>152</v>
      </c>
      <c r="G26" s="33" t="s">
        <v>49</v>
      </c>
      <c r="H26" s="33" t="s">
        <v>153</v>
      </c>
      <c r="I26" s="36"/>
      <c r="J26" s="38">
        <v>99.16</v>
      </c>
      <c r="K26" s="46">
        <v>101.26</v>
      </c>
      <c r="L26" s="37">
        <f t="shared" si="0"/>
        <v>0</v>
      </c>
      <c r="M26" s="38">
        <f t="shared" si="1"/>
        <v>0</v>
      </c>
      <c r="N26" s="44">
        <v>2</v>
      </c>
    </row>
    <row r="27" spans="1:14" ht="25.5">
      <c r="A27" s="33">
        <v>205</v>
      </c>
      <c r="B27" s="34" t="s">
        <v>155</v>
      </c>
      <c r="C27" s="33" t="s">
        <v>154</v>
      </c>
      <c r="D27" s="33" t="s">
        <v>150</v>
      </c>
      <c r="E27" s="33" t="s">
        <v>151</v>
      </c>
      <c r="F27" s="33" t="s">
        <v>152</v>
      </c>
      <c r="G27" s="33" t="s">
        <v>156</v>
      </c>
      <c r="H27" s="33" t="s">
        <v>153</v>
      </c>
      <c r="I27" s="33"/>
      <c r="J27" s="38">
        <v>662.11</v>
      </c>
      <c r="K27" s="46">
        <v>670.5</v>
      </c>
      <c r="L27" s="37">
        <f t="shared" si="0"/>
        <v>0</v>
      </c>
      <c r="M27" s="38">
        <f t="shared" si="1"/>
        <v>0</v>
      </c>
      <c r="N27" s="44">
        <v>2</v>
      </c>
    </row>
    <row r="28" spans="1:14" ht="25.5">
      <c r="A28" s="33">
        <v>209</v>
      </c>
      <c r="B28" s="34" t="s">
        <v>158</v>
      </c>
      <c r="C28" s="33" t="s">
        <v>157</v>
      </c>
      <c r="D28" s="33" t="s">
        <v>159</v>
      </c>
      <c r="E28" s="33" t="s">
        <v>160</v>
      </c>
      <c r="F28" s="33" t="s">
        <v>32</v>
      </c>
      <c r="G28" s="33" t="s">
        <v>161</v>
      </c>
      <c r="H28" s="33" t="s">
        <v>34</v>
      </c>
      <c r="I28" s="33"/>
      <c r="J28" s="38">
        <v>3529.64</v>
      </c>
      <c r="K28" s="46">
        <v>3626.1</v>
      </c>
      <c r="L28" s="37">
        <f t="shared" si="0"/>
        <v>0</v>
      </c>
      <c r="M28" s="38">
        <f t="shared" si="1"/>
        <v>0</v>
      </c>
      <c r="N28" s="44">
        <v>1</v>
      </c>
    </row>
    <row r="29" spans="1:14" ht="38.25">
      <c r="A29" s="33">
        <v>212</v>
      </c>
      <c r="B29" s="34" t="s">
        <v>163</v>
      </c>
      <c r="C29" s="33" t="s">
        <v>162</v>
      </c>
      <c r="D29" s="33" t="s">
        <v>164</v>
      </c>
      <c r="E29" s="33" t="s">
        <v>151</v>
      </c>
      <c r="F29" s="33" t="s">
        <v>165</v>
      </c>
      <c r="G29" s="33" t="s">
        <v>166</v>
      </c>
      <c r="H29" s="33" t="s">
        <v>34</v>
      </c>
      <c r="I29" s="36"/>
      <c r="J29" s="38">
        <v>49.87</v>
      </c>
      <c r="K29" s="46">
        <v>50.832</v>
      </c>
      <c r="L29" s="37">
        <f t="shared" si="0"/>
        <v>0</v>
      </c>
      <c r="M29" s="38">
        <f t="shared" si="1"/>
        <v>0</v>
      </c>
      <c r="N29" s="44">
        <v>3</v>
      </c>
    </row>
    <row r="30" spans="1:14" ht="38.25">
      <c r="A30" s="33">
        <v>214</v>
      </c>
      <c r="B30" s="34" t="s">
        <v>168</v>
      </c>
      <c r="C30" s="35" t="s">
        <v>167</v>
      </c>
      <c r="D30" s="33" t="s">
        <v>169</v>
      </c>
      <c r="E30" s="33" t="s">
        <v>170</v>
      </c>
      <c r="F30" s="33" t="s">
        <v>70</v>
      </c>
      <c r="G30" s="33" t="s">
        <v>171</v>
      </c>
      <c r="H30" s="33" t="s">
        <v>172</v>
      </c>
      <c r="I30" s="36"/>
      <c r="J30" s="38">
        <v>458.68</v>
      </c>
      <c r="K30" s="46">
        <v>463.09999999999997</v>
      </c>
      <c r="L30" s="37">
        <f t="shared" si="0"/>
        <v>0</v>
      </c>
      <c r="M30" s="38">
        <f t="shared" si="1"/>
        <v>0</v>
      </c>
      <c r="N30" s="44">
        <v>1</v>
      </c>
    </row>
    <row r="31" spans="1:14" ht="25.5">
      <c r="A31" s="33">
        <v>222</v>
      </c>
      <c r="B31" s="34" t="s">
        <v>174</v>
      </c>
      <c r="C31" s="33" t="s">
        <v>173</v>
      </c>
      <c r="D31" s="33" t="s">
        <v>175</v>
      </c>
      <c r="E31" s="33" t="s">
        <v>79</v>
      </c>
      <c r="F31" s="33" t="s">
        <v>70</v>
      </c>
      <c r="G31" s="33" t="s">
        <v>176</v>
      </c>
      <c r="H31" s="33" t="s">
        <v>33</v>
      </c>
      <c r="I31" s="36"/>
      <c r="J31" s="38">
        <v>277.41</v>
      </c>
      <c r="K31" s="46">
        <v>311.7</v>
      </c>
      <c r="L31" s="37">
        <f t="shared" si="0"/>
        <v>0</v>
      </c>
      <c r="M31" s="38">
        <f t="shared" si="1"/>
        <v>0</v>
      </c>
      <c r="N31" s="44">
        <v>1</v>
      </c>
    </row>
    <row r="32" spans="1:14" ht="25.5">
      <c r="A32" s="33">
        <v>225</v>
      </c>
      <c r="B32" s="34" t="s">
        <v>178</v>
      </c>
      <c r="C32" s="33" t="s">
        <v>177</v>
      </c>
      <c r="D32" s="33" t="s">
        <v>179</v>
      </c>
      <c r="E32" s="33" t="s">
        <v>180</v>
      </c>
      <c r="F32" s="33" t="s">
        <v>70</v>
      </c>
      <c r="G32" s="33" t="s">
        <v>181</v>
      </c>
      <c r="H32" s="33" t="s">
        <v>33</v>
      </c>
      <c r="I32" s="33"/>
      <c r="J32" s="38">
        <v>144.87</v>
      </c>
      <c r="K32" s="46">
        <v>477.46000000000004</v>
      </c>
      <c r="L32" s="37">
        <f t="shared" si="0"/>
        <v>0</v>
      </c>
      <c r="M32" s="38">
        <f t="shared" si="1"/>
        <v>0</v>
      </c>
      <c r="N32" s="44">
        <v>1</v>
      </c>
    </row>
    <row r="33" spans="1:14" ht="38.25">
      <c r="A33" s="33">
        <v>230</v>
      </c>
      <c r="B33" s="34" t="s">
        <v>183</v>
      </c>
      <c r="C33" s="33" t="s">
        <v>182</v>
      </c>
      <c r="D33" s="33" t="s">
        <v>184</v>
      </c>
      <c r="E33" s="33" t="s">
        <v>185</v>
      </c>
      <c r="F33" s="33" t="s">
        <v>32</v>
      </c>
      <c r="G33" s="33" t="s">
        <v>186</v>
      </c>
      <c r="H33" s="33" t="s">
        <v>172</v>
      </c>
      <c r="I33" s="36"/>
      <c r="J33" s="38">
        <v>496.24</v>
      </c>
      <c r="K33" s="46">
        <v>511.59</v>
      </c>
      <c r="L33" s="37">
        <f t="shared" si="0"/>
        <v>0</v>
      </c>
      <c r="M33" s="38">
        <f t="shared" si="1"/>
        <v>0</v>
      </c>
      <c r="N33" s="44">
        <v>1</v>
      </c>
    </row>
    <row r="34" spans="1:14" ht="51">
      <c r="A34" s="33">
        <v>237</v>
      </c>
      <c r="B34" s="34" t="s">
        <v>423</v>
      </c>
      <c r="C34" s="33" t="s">
        <v>187</v>
      </c>
      <c r="D34" s="33" t="s">
        <v>188</v>
      </c>
      <c r="E34" s="33" t="s">
        <v>189</v>
      </c>
      <c r="F34" s="33" t="s">
        <v>105</v>
      </c>
      <c r="G34" s="33" t="s">
        <v>190</v>
      </c>
      <c r="H34" s="33" t="s">
        <v>29</v>
      </c>
      <c r="I34" s="36"/>
      <c r="J34" s="38">
        <v>35.11</v>
      </c>
      <c r="K34" s="46">
        <v>35.760000000000005</v>
      </c>
      <c r="L34" s="37">
        <f t="shared" si="0"/>
        <v>0</v>
      </c>
      <c r="M34" s="38">
        <f t="shared" si="1"/>
        <v>0</v>
      </c>
      <c r="N34" s="44">
        <v>2</v>
      </c>
    </row>
    <row r="35" spans="1:14" ht="37.5" customHeight="1">
      <c r="A35" s="33">
        <v>238</v>
      </c>
      <c r="B35" s="34" t="s">
        <v>424</v>
      </c>
      <c r="C35" s="33" t="s">
        <v>191</v>
      </c>
      <c r="D35" s="33" t="s">
        <v>192</v>
      </c>
      <c r="E35" s="33" t="s">
        <v>193</v>
      </c>
      <c r="F35" s="33" t="s">
        <v>105</v>
      </c>
      <c r="G35" s="33" t="s">
        <v>194</v>
      </c>
      <c r="H35" s="33" t="s">
        <v>29</v>
      </c>
      <c r="I35" s="36"/>
      <c r="J35" s="38">
        <v>53.99</v>
      </c>
      <c r="K35" s="46">
        <v>59.6</v>
      </c>
      <c r="L35" s="37">
        <f t="shared" si="0"/>
        <v>0</v>
      </c>
      <c r="M35" s="38">
        <f t="shared" si="1"/>
        <v>0</v>
      </c>
      <c r="N35" s="44">
        <v>2</v>
      </c>
    </row>
    <row r="36" spans="1:14" ht="28.5" customHeight="1">
      <c r="A36" s="33">
        <v>241</v>
      </c>
      <c r="B36" s="34" t="s">
        <v>196</v>
      </c>
      <c r="C36" s="33" t="s">
        <v>195</v>
      </c>
      <c r="D36" s="33" t="s">
        <v>197</v>
      </c>
      <c r="E36" s="33" t="s">
        <v>79</v>
      </c>
      <c r="F36" s="33" t="s">
        <v>105</v>
      </c>
      <c r="G36" s="33" t="s">
        <v>198</v>
      </c>
      <c r="H36" s="33" t="s">
        <v>29</v>
      </c>
      <c r="I36" s="36"/>
      <c r="J36" s="38">
        <v>61.59</v>
      </c>
      <c r="K36" s="46">
        <v>62.94</v>
      </c>
      <c r="L36" s="37">
        <f t="shared" si="0"/>
        <v>0</v>
      </c>
      <c r="M36" s="38">
        <f t="shared" si="1"/>
        <v>0</v>
      </c>
      <c r="N36" s="44">
        <v>1</v>
      </c>
    </row>
    <row r="37" spans="1:14" ht="42.75" customHeight="1">
      <c r="A37" s="33">
        <v>242</v>
      </c>
      <c r="B37" s="34" t="s">
        <v>200</v>
      </c>
      <c r="C37" s="33" t="s">
        <v>199</v>
      </c>
      <c r="D37" s="33" t="s">
        <v>197</v>
      </c>
      <c r="E37" s="33" t="s">
        <v>79</v>
      </c>
      <c r="F37" s="33" t="s">
        <v>105</v>
      </c>
      <c r="G37" s="33" t="s">
        <v>201</v>
      </c>
      <c r="H37" s="33" t="s">
        <v>29</v>
      </c>
      <c r="I37" s="36"/>
      <c r="J37" s="38">
        <v>162.71</v>
      </c>
      <c r="K37" s="46">
        <v>162.73</v>
      </c>
      <c r="L37" s="37">
        <f t="shared" si="0"/>
        <v>0</v>
      </c>
      <c r="M37" s="38">
        <f t="shared" si="1"/>
        <v>0</v>
      </c>
      <c r="N37" s="44">
        <v>1</v>
      </c>
    </row>
    <row r="38" spans="1:14" ht="51">
      <c r="A38" s="33">
        <v>246</v>
      </c>
      <c r="B38" s="34" t="s">
        <v>425</v>
      </c>
      <c r="C38" s="33" t="s">
        <v>202</v>
      </c>
      <c r="D38" s="33" t="s">
        <v>203</v>
      </c>
      <c r="E38" s="33" t="s">
        <v>204</v>
      </c>
      <c r="F38" s="33" t="s">
        <v>47</v>
      </c>
      <c r="G38" s="33" t="s">
        <v>205</v>
      </c>
      <c r="H38" s="33" t="s">
        <v>206</v>
      </c>
      <c r="I38" s="36"/>
      <c r="J38" s="38">
        <v>548.89</v>
      </c>
      <c r="K38" s="46">
        <v>1051.54</v>
      </c>
      <c r="L38" s="37">
        <f t="shared" si="0"/>
        <v>0</v>
      </c>
      <c r="M38" s="38">
        <f t="shared" si="1"/>
        <v>0</v>
      </c>
      <c r="N38" s="44">
        <v>1</v>
      </c>
    </row>
    <row r="39" spans="1:14" ht="38.25">
      <c r="A39" s="33">
        <v>247</v>
      </c>
      <c r="B39" s="34" t="s">
        <v>426</v>
      </c>
      <c r="C39" s="33" t="s">
        <v>207</v>
      </c>
      <c r="D39" s="33" t="s">
        <v>208</v>
      </c>
      <c r="E39" s="33" t="s">
        <v>209</v>
      </c>
      <c r="F39" s="33" t="s">
        <v>47</v>
      </c>
      <c r="G39" s="33" t="s">
        <v>210</v>
      </c>
      <c r="H39" s="33" t="s">
        <v>211</v>
      </c>
      <c r="I39" s="33"/>
      <c r="J39" s="38">
        <v>835.61</v>
      </c>
      <c r="K39" s="46">
        <v>851.8</v>
      </c>
      <c r="L39" s="37">
        <f t="shared" si="0"/>
        <v>0</v>
      </c>
      <c r="M39" s="38">
        <f t="shared" si="1"/>
        <v>0</v>
      </c>
      <c r="N39" s="44">
        <v>2</v>
      </c>
    </row>
    <row r="40" spans="1:14" ht="38.25">
      <c r="A40" s="33">
        <v>248</v>
      </c>
      <c r="B40" s="34" t="s">
        <v>213</v>
      </c>
      <c r="C40" s="33" t="s">
        <v>212</v>
      </c>
      <c r="D40" s="33" t="s">
        <v>214</v>
      </c>
      <c r="E40" s="33" t="s">
        <v>215</v>
      </c>
      <c r="F40" s="33" t="s">
        <v>216</v>
      </c>
      <c r="G40" s="33" t="s">
        <v>217</v>
      </c>
      <c r="H40" s="33" t="s">
        <v>172</v>
      </c>
      <c r="I40" s="36"/>
      <c r="J40" s="38">
        <v>205.8</v>
      </c>
      <c r="K40" s="46">
        <v>238.8</v>
      </c>
      <c r="L40" s="37">
        <f t="shared" si="0"/>
        <v>0</v>
      </c>
      <c r="M40" s="38">
        <f t="shared" si="1"/>
        <v>0</v>
      </c>
      <c r="N40" s="44">
        <v>1</v>
      </c>
    </row>
    <row r="41" spans="1:14" ht="38.25">
      <c r="A41" s="33">
        <v>249</v>
      </c>
      <c r="B41" s="34" t="s">
        <v>219</v>
      </c>
      <c r="C41" s="33" t="s">
        <v>218</v>
      </c>
      <c r="D41" s="33" t="s">
        <v>214</v>
      </c>
      <c r="E41" s="33" t="s">
        <v>220</v>
      </c>
      <c r="F41" s="33" t="s">
        <v>216</v>
      </c>
      <c r="G41" s="33" t="s">
        <v>221</v>
      </c>
      <c r="H41" s="33" t="s">
        <v>172</v>
      </c>
      <c r="I41" s="36"/>
      <c r="J41" s="38">
        <v>304.5</v>
      </c>
      <c r="K41" s="46">
        <v>584.9</v>
      </c>
      <c r="L41" s="37">
        <f t="shared" si="0"/>
        <v>0</v>
      </c>
      <c r="M41" s="38">
        <f t="shared" si="1"/>
        <v>0</v>
      </c>
      <c r="N41" s="44">
        <v>1</v>
      </c>
    </row>
    <row r="42" spans="1:14" ht="25.5">
      <c r="A42" s="33">
        <v>250</v>
      </c>
      <c r="B42" s="34" t="s">
        <v>223</v>
      </c>
      <c r="C42" s="33" t="s">
        <v>222</v>
      </c>
      <c r="D42" s="33" t="s">
        <v>224</v>
      </c>
      <c r="E42" s="33" t="s">
        <v>225</v>
      </c>
      <c r="F42" s="33" t="s">
        <v>152</v>
      </c>
      <c r="G42" s="33" t="s">
        <v>226</v>
      </c>
      <c r="H42" s="33" t="s">
        <v>34</v>
      </c>
      <c r="I42" s="33"/>
      <c r="J42" s="38">
        <v>2060.2</v>
      </c>
      <c r="K42" s="46">
        <v>2073.7</v>
      </c>
      <c r="L42" s="37">
        <f t="shared" si="0"/>
        <v>0</v>
      </c>
      <c r="M42" s="38">
        <f t="shared" si="1"/>
        <v>0</v>
      </c>
      <c r="N42" s="44">
        <v>1</v>
      </c>
    </row>
    <row r="43" spans="1:14" ht="25.5">
      <c r="A43" s="33">
        <v>251</v>
      </c>
      <c r="B43" s="34" t="s">
        <v>228</v>
      </c>
      <c r="C43" s="33" t="s">
        <v>227</v>
      </c>
      <c r="D43" s="33" t="s">
        <v>224</v>
      </c>
      <c r="E43" s="33" t="s">
        <v>225</v>
      </c>
      <c r="F43" s="33" t="s">
        <v>152</v>
      </c>
      <c r="G43" s="33" t="s">
        <v>229</v>
      </c>
      <c r="H43" s="33" t="s">
        <v>34</v>
      </c>
      <c r="I43" s="33"/>
      <c r="J43" s="38">
        <v>3904.91</v>
      </c>
      <c r="K43" s="46">
        <v>3930.5</v>
      </c>
      <c r="L43" s="37">
        <f t="shared" si="0"/>
        <v>0</v>
      </c>
      <c r="M43" s="38">
        <f t="shared" si="1"/>
        <v>0</v>
      </c>
      <c r="N43" s="44">
        <v>1</v>
      </c>
    </row>
    <row r="44" spans="1:14" ht="38.25">
      <c r="A44" s="33">
        <v>252</v>
      </c>
      <c r="B44" s="34" t="s">
        <v>231</v>
      </c>
      <c r="C44" s="33" t="s">
        <v>230</v>
      </c>
      <c r="D44" s="33" t="s">
        <v>232</v>
      </c>
      <c r="E44" s="33" t="s">
        <v>233</v>
      </c>
      <c r="F44" s="33" t="s">
        <v>70</v>
      </c>
      <c r="G44" s="33" t="s">
        <v>234</v>
      </c>
      <c r="H44" s="33" t="s">
        <v>34</v>
      </c>
      <c r="I44" s="36"/>
      <c r="J44" s="38">
        <v>701.27</v>
      </c>
      <c r="K44" s="46">
        <v>709</v>
      </c>
      <c r="L44" s="37">
        <f t="shared" si="0"/>
        <v>0</v>
      </c>
      <c r="M44" s="38">
        <f t="shared" si="1"/>
        <v>0</v>
      </c>
      <c r="N44" s="44">
        <v>2</v>
      </c>
    </row>
    <row r="45" spans="1:14" ht="25.5">
      <c r="A45" s="33">
        <v>254</v>
      </c>
      <c r="B45" s="34" t="s">
        <v>236</v>
      </c>
      <c r="C45" s="33" t="s">
        <v>235</v>
      </c>
      <c r="D45" s="33" t="s">
        <v>237</v>
      </c>
      <c r="E45" s="33" t="s">
        <v>79</v>
      </c>
      <c r="F45" s="33" t="s">
        <v>47</v>
      </c>
      <c r="G45" s="33" t="s">
        <v>205</v>
      </c>
      <c r="H45" s="33" t="s">
        <v>238</v>
      </c>
      <c r="I45" s="36"/>
      <c r="J45" s="38">
        <v>135.36</v>
      </c>
      <c r="K45" s="46">
        <v>137.2</v>
      </c>
      <c r="L45" s="37">
        <f t="shared" si="0"/>
        <v>0</v>
      </c>
      <c r="M45" s="38">
        <f t="shared" si="1"/>
        <v>0</v>
      </c>
      <c r="N45" s="44">
        <v>1</v>
      </c>
    </row>
    <row r="46" spans="1:14" ht="102">
      <c r="A46" s="33">
        <v>261</v>
      </c>
      <c r="B46" s="34" t="s">
        <v>427</v>
      </c>
      <c r="C46" s="33" t="s">
        <v>239</v>
      </c>
      <c r="D46" s="33" t="s">
        <v>240</v>
      </c>
      <c r="E46" s="33" t="s">
        <v>241</v>
      </c>
      <c r="F46" s="33" t="s">
        <v>32</v>
      </c>
      <c r="G46" s="33" t="s">
        <v>242</v>
      </c>
      <c r="H46" s="33" t="s">
        <v>33</v>
      </c>
      <c r="I46" s="33"/>
      <c r="J46" s="38">
        <v>1800</v>
      </c>
      <c r="K46" s="46">
        <v>5897.9</v>
      </c>
      <c r="L46" s="37">
        <f t="shared" si="0"/>
        <v>0</v>
      </c>
      <c r="M46" s="38">
        <f t="shared" si="1"/>
        <v>0</v>
      </c>
      <c r="N46" s="44">
        <v>1</v>
      </c>
    </row>
    <row r="47" spans="1:14" ht="51">
      <c r="A47" s="33">
        <v>263</v>
      </c>
      <c r="B47" s="34">
        <v>1327552</v>
      </c>
      <c r="C47" s="33" t="s">
        <v>243</v>
      </c>
      <c r="D47" s="33" t="s">
        <v>244</v>
      </c>
      <c r="E47" s="33" t="s">
        <v>245</v>
      </c>
      <c r="F47" s="33" t="s">
        <v>27</v>
      </c>
      <c r="G47" s="33" t="s">
        <v>242</v>
      </c>
      <c r="H47" s="33" t="s">
        <v>28</v>
      </c>
      <c r="I47" s="33"/>
      <c r="J47" s="38">
        <v>1346.2</v>
      </c>
      <c r="K47" s="46">
        <v>1416.53</v>
      </c>
      <c r="L47" s="37">
        <f t="shared" si="0"/>
        <v>0</v>
      </c>
      <c r="M47" s="38">
        <f t="shared" si="1"/>
        <v>0</v>
      </c>
      <c r="N47" s="44">
        <v>2</v>
      </c>
    </row>
    <row r="48" spans="1:14" ht="51">
      <c r="A48" s="33">
        <v>264</v>
      </c>
      <c r="B48" s="34" t="s">
        <v>247</v>
      </c>
      <c r="C48" s="33" t="s">
        <v>246</v>
      </c>
      <c r="D48" s="33" t="s">
        <v>248</v>
      </c>
      <c r="E48" s="33" t="s">
        <v>249</v>
      </c>
      <c r="F48" s="33" t="s">
        <v>250</v>
      </c>
      <c r="G48" s="33" t="s">
        <v>161</v>
      </c>
      <c r="H48" s="33" t="s">
        <v>33</v>
      </c>
      <c r="I48" s="33"/>
      <c r="J48" s="38">
        <v>15109</v>
      </c>
      <c r="K48" s="46">
        <v>20766.4</v>
      </c>
      <c r="L48" s="37">
        <f t="shared" si="0"/>
        <v>0</v>
      </c>
      <c r="M48" s="38">
        <f t="shared" si="1"/>
        <v>0</v>
      </c>
      <c r="N48" s="44">
        <v>2</v>
      </c>
    </row>
    <row r="49" spans="1:14" ht="25.5">
      <c r="A49" s="33">
        <v>265</v>
      </c>
      <c r="B49" s="34" t="s">
        <v>252</v>
      </c>
      <c r="C49" s="33" t="s">
        <v>251</v>
      </c>
      <c r="D49" s="33" t="s">
        <v>248</v>
      </c>
      <c r="E49" s="33" t="s">
        <v>249</v>
      </c>
      <c r="F49" s="33" t="s">
        <v>253</v>
      </c>
      <c r="G49" s="33" t="s">
        <v>254</v>
      </c>
      <c r="H49" s="33" t="s">
        <v>33</v>
      </c>
      <c r="I49" s="33"/>
      <c r="J49" s="38">
        <v>17067</v>
      </c>
      <c r="K49" s="46">
        <v>31217</v>
      </c>
      <c r="L49" s="37">
        <f t="shared" si="0"/>
        <v>0</v>
      </c>
      <c r="M49" s="38">
        <f t="shared" si="1"/>
        <v>0</v>
      </c>
      <c r="N49" s="44">
        <v>2</v>
      </c>
    </row>
    <row r="50" spans="1:14" ht="25.5">
      <c r="A50" s="33">
        <v>268</v>
      </c>
      <c r="B50" s="34" t="s">
        <v>256</v>
      </c>
      <c r="C50" s="33" t="s">
        <v>255</v>
      </c>
      <c r="D50" s="33" t="s">
        <v>257</v>
      </c>
      <c r="E50" s="33" t="s">
        <v>98</v>
      </c>
      <c r="F50" s="33" t="s">
        <v>253</v>
      </c>
      <c r="G50" s="33" t="s">
        <v>36</v>
      </c>
      <c r="H50" s="33" t="s">
        <v>33</v>
      </c>
      <c r="I50" s="33"/>
      <c r="J50" s="38">
        <v>27657.35</v>
      </c>
      <c r="K50" s="46">
        <v>28033</v>
      </c>
      <c r="L50" s="37">
        <f t="shared" si="0"/>
        <v>0</v>
      </c>
      <c r="M50" s="38">
        <f t="shared" si="1"/>
        <v>0</v>
      </c>
      <c r="N50" s="44">
        <v>1</v>
      </c>
    </row>
    <row r="51" spans="1:14" ht="32.25" customHeight="1">
      <c r="A51" s="33">
        <v>283</v>
      </c>
      <c r="B51" s="42" t="s">
        <v>259</v>
      </c>
      <c r="C51" s="43" t="s">
        <v>258</v>
      </c>
      <c r="D51" s="43" t="s">
        <v>260</v>
      </c>
      <c r="E51" s="43" t="s">
        <v>261</v>
      </c>
      <c r="F51" s="43" t="s">
        <v>105</v>
      </c>
      <c r="G51" s="43" t="s">
        <v>262</v>
      </c>
      <c r="H51" s="33" t="s">
        <v>35</v>
      </c>
      <c r="I51" s="33"/>
      <c r="J51" s="38">
        <v>2323.48</v>
      </c>
      <c r="K51" s="46">
        <v>3652.9</v>
      </c>
      <c r="L51" s="37">
        <f t="shared" si="0"/>
        <v>0</v>
      </c>
      <c r="M51" s="38">
        <f t="shared" si="1"/>
        <v>0</v>
      </c>
      <c r="N51" s="44">
        <v>1</v>
      </c>
    </row>
    <row r="52" spans="1:14" ht="34.5" customHeight="1">
      <c r="A52" s="33">
        <v>284</v>
      </c>
      <c r="B52" s="42" t="s">
        <v>264</v>
      </c>
      <c r="C52" s="43" t="s">
        <v>263</v>
      </c>
      <c r="D52" s="43" t="s">
        <v>260</v>
      </c>
      <c r="E52" s="43" t="s">
        <v>261</v>
      </c>
      <c r="F52" s="43" t="s">
        <v>105</v>
      </c>
      <c r="G52" s="43" t="s">
        <v>265</v>
      </c>
      <c r="H52" s="33" t="s">
        <v>35</v>
      </c>
      <c r="I52" s="33"/>
      <c r="J52" s="38">
        <v>2783.21</v>
      </c>
      <c r="K52" s="46">
        <v>5200.24</v>
      </c>
      <c r="L52" s="37">
        <f t="shared" si="0"/>
        <v>0</v>
      </c>
      <c r="M52" s="38">
        <f t="shared" si="1"/>
        <v>0</v>
      </c>
      <c r="N52" s="44">
        <v>1</v>
      </c>
    </row>
    <row r="53" spans="1:14" ht="28.5" customHeight="1">
      <c r="A53" s="33">
        <v>288</v>
      </c>
      <c r="B53" s="42" t="s">
        <v>428</v>
      </c>
      <c r="C53" s="43" t="s">
        <v>266</v>
      </c>
      <c r="D53" s="43" t="s">
        <v>267</v>
      </c>
      <c r="E53" s="43" t="s">
        <v>193</v>
      </c>
      <c r="F53" s="43" t="s">
        <v>30</v>
      </c>
      <c r="G53" s="43" t="s">
        <v>268</v>
      </c>
      <c r="H53" s="33" t="s">
        <v>29</v>
      </c>
      <c r="I53" s="36"/>
      <c r="J53" s="38">
        <v>20.07</v>
      </c>
      <c r="K53" s="46">
        <v>22.16</v>
      </c>
      <c r="L53" s="37">
        <f t="shared" si="0"/>
        <v>0</v>
      </c>
      <c r="M53" s="38">
        <f t="shared" si="1"/>
        <v>0</v>
      </c>
      <c r="N53" s="44">
        <v>2</v>
      </c>
    </row>
    <row r="54" spans="1:14" ht="25.5">
      <c r="A54" s="33">
        <v>298</v>
      </c>
      <c r="B54" s="42" t="s">
        <v>270</v>
      </c>
      <c r="C54" s="43" t="s">
        <v>269</v>
      </c>
      <c r="D54" s="43" t="s">
        <v>271</v>
      </c>
      <c r="E54" s="43" t="s">
        <v>74</v>
      </c>
      <c r="F54" s="43" t="s">
        <v>30</v>
      </c>
      <c r="G54" s="43" t="s">
        <v>272</v>
      </c>
      <c r="H54" s="33" t="s">
        <v>29</v>
      </c>
      <c r="I54" s="36"/>
      <c r="J54" s="38">
        <v>47.49</v>
      </c>
      <c r="K54" s="46">
        <v>48.22</v>
      </c>
      <c r="L54" s="37">
        <f t="shared" si="0"/>
        <v>0</v>
      </c>
      <c r="M54" s="38">
        <f t="shared" si="1"/>
        <v>0</v>
      </c>
      <c r="N54" s="44">
        <v>1</v>
      </c>
    </row>
    <row r="55" spans="1:14" ht="25.5">
      <c r="A55" s="33">
        <v>302</v>
      </c>
      <c r="B55" s="42" t="s">
        <v>274</v>
      </c>
      <c r="C55" s="43" t="s">
        <v>273</v>
      </c>
      <c r="D55" s="43" t="s">
        <v>275</v>
      </c>
      <c r="E55" s="43" t="s">
        <v>114</v>
      </c>
      <c r="F55" s="43" t="s">
        <v>30</v>
      </c>
      <c r="G55" s="43" t="s">
        <v>198</v>
      </c>
      <c r="H55" s="33" t="s">
        <v>29</v>
      </c>
      <c r="I55" s="36"/>
      <c r="J55" s="38">
        <v>35.96</v>
      </c>
      <c r="K55" s="46">
        <v>36.45</v>
      </c>
      <c r="L55" s="37">
        <f t="shared" si="0"/>
        <v>0</v>
      </c>
      <c r="M55" s="38">
        <f t="shared" si="1"/>
        <v>0</v>
      </c>
      <c r="N55" s="44">
        <v>2</v>
      </c>
    </row>
    <row r="56" spans="1:14" ht="38.25">
      <c r="A56" s="33">
        <v>333</v>
      </c>
      <c r="B56" s="42" t="s">
        <v>429</v>
      </c>
      <c r="C56" s="43" t="s">
        <v>276</v>
      </c>
      <c r="D56" s="43" t="s">
        <v>277</v>
      </c>
      <c r="E56" s="43" t="s">
        <v>278</v>
      </c>
      <c r="F56" s="43" t="s">
        <v>30</v>
      </c>
      <c r="G56" s="43" t="s">
        <v>279</v>
      </c>
      <c r="H56" s="33" t="s">
        <v>29</v>
      </c>
      <c r="I56" s="36"/>
      <c r="J56" s="38">
        <v>25.45</v>
      </c>
      <c r="K56" s="46">
        <v>25.491999999999997</v>
      </c>
      <c r="L56" s="37">
        <f t="shared" si="0"/>
        <v>0</v>
      </c>
      <c r="M56" s="38">
        <f t="shared" si="1"/>
        <v>0</v>
      </c>
      <c r="N56" s="44">
        <v>1</v>
      </c>
    </row>
    <row r="57" spans="1:14" ht="30.75" customHeight="1">
      <c r="A57" s="33">
        <v>341</v>
      </c>
      <c r="B57" s="42" t="s">
        <v>430</v>
      </c>
      <c r="C57" s="43" t="s">
        <v>280</v>
      </c>
      <c r="D57" s="43" t="s">
        <v>281</v>
      </c>
      <c r="E57" s="43" t="s">
        <v>282</v>
      </c>
      <c r="F57" s="43" t="s">
        <v>30</v>
      </c>
      <c r="G57" s="43" t="s">
        <v>283</v>
      </c>
      <c r="H57" s="33" t="s">
        <v>29</v>
      </c>
      <c r="I57" s="36"/>
      <c r="J57" s="38">
        <v>25.99</v>
      </c>
      <c r="K57" s="46">
        <v>28.654</v>
      </c>
      <c r="L57" s="37">
        <f t="shared" si="0"/>
        <v>0</v>
      </c>
      <c r="M57" s="38">
        <f t="shared" si="1"/>
        <v>0</v>
      </c>
      <c r="N57" s="44">
        <v>1</v>
      </c>
    </row>
    <row r="58" spans="1:14" ht="23.25" customHeight="1">
      <c r="A58" s="33">
        <v>345</v>
      </c>
      <c r="B58" s="42" t="s">
        <v>285</v>
      </c>
      <c r="C58" s="43" t="s">
        <v>284</v>
      </c>
      <c r="D58" s="43" t="s">
        <v>286</v>
      </c>
      <c r="E58" s="43" t="s">
        <v>84</v>
      </c>
      <c r="F58" s="43" t="s">
        <v>47</v>
      </c>
      <c r="G58" s="43" t="s">
        <v>287</v>
      </c>
      <c r="H58" s="33" t="s">
        <v>48</v>
      </c>
      <c r="I58" s="33"/>
      <c r="J58" s="38">
        <v>1165.65</v>
      </c>
      <c r="K58" s="46">
        <v>1196.16</v>
      </c>
      <c r="L58" s="37">
        <f t="shared" si="0"/>
        <v>0</v>
      </c>
      <c r="M58" s="38">
        <f t="shared" si="1"/>
        <v>0</v>
      </c>
      <c r="N58" s="44">
        <v>1</v>
      </c>
    </row>
    <row r="59" spans="1:14" ht="34.5" customHeight="1">
      <c r="A59" s="33">
        <v>346</v>
      </c>
      <c r="B59" s="34" t="s">
        <v>289</v>
      </c>
      <c r="C59" s="35" t="s">
        <v>288</v>
      </c>
      <c r="D59" s="33" t="s">
        <v>290</v>
      </c>
      <c r="E59" s="33" t="s">
        <v>291</v>
      </c>
      <c r="F59" s="43" t="s">
        <v>30</v>
      </c>
      <c r="G59" s="43" t="s">
        <v>292</v>
      </c>
      <c r="H59" s="33" t="s">
        <v>29</v>
      </c>
      <c r="I59" s="33"/>
      <c r="J59" s="38">
        <v>316.97</v>
      </c>
      <c r="K59" s="46">
        <v>321.36</v>
      </c>
      <c r="L59" s="37">
        <f t="shared" si="0"/>
        <v>0</v>
      </c>
      <c r="M59" s="38">
        <f t="shared" si="1"/>
        <v>0</v>
      </c>
      <c r="N59" s="44">
        <v>1</v>
      </c>
    </row>
    <row r="60" spans="1:14" ht="38.25">
      <c r="A60" s="33">
        <v>347</v>
      </c>
      <c r="B60" s="42" t="s">
        <v>294</v>
      </c>
      <c r="C60" s="43" t="s">
        <v>293</v>
      </c>
      <c r="D60" s="43" t="s">
        <v>295</v>
      </c>
      <c r="E60" s="43" t="s">
        <v>296</v>
      </c>
      <c r="F60" s="43" t="s">
        <v>30</v>
      </c>
      <c r="G60" s="43" t="s">
        <v>297</v>
      </c>
      <c r="H60" s="33" t="s">
        <v>29</v>
      </c>
      <c r="I60" s="36"/>
      <c r="J60" s="64">
        <v>51.25</v>
      </c>
      <c r="K60" s="46">
        <v>32.589999999999996</v>
      </c>
      <c r="L60" s="37">
        <f t="shared" si="0"/>
        <v>0</v>
      </c>
      <c r="M60" s="38">
        <f t="shared" si="1"/>
        <v>0</v>
      </c>
      <c r="N60" s="44">
        <v>1</v>
      </c>
    </row>
    <row r="61" spans="1:14" ht="38.25">
      <c r="A61" s="33">
        <v>348</v>
      </c>
      <c r="B61" s="42" t="s">
        <v>299</v>
      </c>
      <c r="C61" s="43" t="s">
        <v>298</v>
      </c>
      <c r="D61" s="43" t="s">
        <v>300</v>
      </c>
      <c r="E61" s="43" t="s">
        <v>296</v>
      </c>
      <c r="F61" s="43" t="s">
        <v>30</v>
      </c>
      <c r="G61" s="43" t="s">
        <v>301</v>
      </c>
      <c r="H61" s="33" t="s">
        <v>29</v>
      </c>
      <c r="I61" s="33"/>
      <c r="J61" s="38">
        <v>377.37</v>
      </c>
      <c r="K61" s="46">
        <v>382.6</v>
      </c>
      <c r="L61" s="37">
        <f t="shared" si="0"/>
        <v>0</v>
      </c>
      <c r="M61" s="38">
        <f t="shared" si="1"/>
        <v>0</v>
      </c>
      <c r="N61" s="44">
        <v>1</v>
      </c>
    </row>
    <row r="62" spans="1:14" ht="38.25">
      <c r="A62" s="33">
        <v>361</v>
      </c>
      <c r="B62" s="42" t="s">
        <v>431</v>
      </c>
      <c r="C62" s="43" t="s">
        <v>302</v>
      </c>
      <c r="D62" s="43" t="s">
        <v>303</v>
      </c>
      <c r="E62" s="43" t="s">
        <v>304</v>
      </c>
      <c r="F62" s="43" t="s">
        <v>105</v>
      </c>
      <c r="G62" s="43" t="s">
        <v>80</v>
      </c>
      <c r="H62" s="33" t="s">
        <v>29</v>
      </c>
      <c r="I62" s="36"/>
      <c r="J62" s="38">
        <v>25.53</v>
      </c>
      <c r="K62" s="46">
        <v>25.910000000000004</v>
      </c>
      <c r="L62" s="37">
        <f t="shared" si="0"/>
        <v>0</v>
      </c>
      <c r="M62" s="38">
        <f t="shared" si="1"/>
        <v>0</v>
      </c>
      <c r="N62" s="44">
        <v>2</v>
      </c>
    </row>
    <row r="63" spans="1:14" ht="33" customHeight="1">
      <c r="A63" s="33">
        <v>369</v>
      </c>
      <c r="B63" s="34" t="s">
        <v>306</v>
      </c>
      <c r="C63" s="35" t="s">
        <v>305</v>
      </c>
      <c r="D63" s="33" t="s">
        <v>307</v>
      </c>
      <c r="E63" s="33" t="s">
        <v>308</v>
      </c>
      <c r="F63" s="43" t="s">
        <v>30</v>
      </c>
      <c r="G63" s="43" t="s">
        <v>133</v>
      </c>
      <c r="H63" s="33" t="s">
        <v>29</v>
      </c>
      <c r="I63" s="36"/>
      <c r="J63" s="38">
        <v>82.49</v>
      </c>
      <c r="K63" s="46">
        <v>83.61</v>
      </c>
      <c r="L63" s="37">
        <f t="shared" si="0"/>
        <v>0</v>
      </c>
      <c r="M63" s="38">
        <f t="shared" si="1"/>
        <v>0</v>
      </c>
      <c r="N63" s="44">
        <v>2</v>
      </c>
    </row>
    <row r="64" spans="1:14" ht="25.5">
      <c r="A64" s="33">
        <v>378</v>
      </c>
      <c r="B64" s="42" t="s">
        <v>310</v>
      </c>
      <c r="C64" s="43" t="s">
        <v>309</v>
      </c>
      <c r="D64" s="43" t="s">
        <v>311</v>
      </c>
      <c r="E64" s="43" t="s">
        <v>79</v>
      </c>
      <c r="F64" s="43" t="s">
        <v>312</v>
      </c>
      <c r="G64" s="43" t="s">
        <v>313</v>
      </c>
      <c r="H64" s="33" t="s">
        <v>29</v>
      </c>
      <c r="I64" s="36"/>
      <c r="J64" s="38">
        <v>14.01</v>
      </c>
      <c r="K64" s="46">
        <v>14.218</v>
      </c>
      <c r="L64" s="37">
        <f t="shared" si="0"/>
        <v>0</v>
      </c>
      <c r="M64" s="38">
        <f t="shared" si="1"/>
        <v>0</v>
      </c>
      <c r="N64" s="44">
        <v>1</v>
      </c>
    </row>
    <row r="65" spans="1:14" ht="38.25">
      <c r="A65" s="33">
        <v>390</v>
      </c>
      <c r="B65" s="42" t="s">
        <v>315</v>
      </c>
      <c r="C65" s="43" t="s">
        <v>314</v>
      </c>
      <c r="D65" s="43" t="s">
        <v>316</v>
      </c>
      <c r="E65" s="43" t="s">
        <v>317</v>
      </c>
      <c r="F65" s="43" t="s">
        <v>47</v>
      </c>
      <c r="G65" s="43" t="s">
        <v>318</v>
      </c>
      <c r="H65" s="33" t="s">
        <v>34</v>
      </c>
      <c r="I65" s="33"/>
      <c r="J65" s="38">
        <v>1099.5</v>
      </c>
      <c r="K65" s="46">
        <v>2103.5299999999997</v>
      </c>
      <c r="L65" s="37">
        <f t="shared" si="0"/>
        <v>0</v>
      </c>
      <c r="M65" s="38">
        <f t="shared" si="1"/>
        <v>0</v>
      </c>
      <c r="N65" s="44">
        <v>1</v>
      </c>
    </row>
    <row r="66" spans="1:14" ht="38.25">
      <c r="A66" s="33">
        <v>391</v>
      </c>
      <c r="B66" s="42" t="s">
        <v>320</v>
      </c>
      <c r="C66" s="43" t="s">
        <v>319</v>
      </c>
      <c r="D66" s="43" t="s">
        <v>316</v>
      </c>
      <c r="E66" s="43" t="s">
        <v>317</v>
      </c>
      <c r="F66" s="43" t="s">
        <v>47</v>
      </c>
      <c r="G66" s="43" t="s">
        <v>321</v>
      </c>
      <c r="H66" s="33" t="s">
        <v>34</v>
      </c>
      <c r="I66" s="33"/>
      <c r="J66" s="38">
        <v>2199</v>
      </c>
      <c r="K66" s="46">
        <v>4206.969999999999</v>
      </c>
      <c r="L66" s="37">
        <f t="shared" si="0"/>
        <v>0</v>
      </c>
      <c r="M66" s="38">
        <f t="shared" si="1"/>
        <v>0</v>
      </c>
      <c r="N66" s="44">
        <v>1</v>
      </c>
    </row>
    <row r="67" spans="1:14" ht="38.25">
      <c r="A67" s="33">
        <v>392</v>
      </c>
      <c r="B67" s="42" t="s">
        <v>323</v>
      </c>
      <c r="C67" s="43" t="s">
        <v>322</v>
      </c>
      <c r="D67" s="43" t="s">
        <v>316</v>
      </c>
      <c r="E67" s="43" t="s">
        <v>317</v>
      </c>
      <c r="F67" s="43" t="s">
        <v>47</v>
      </c>
      <c r="G67" s="43" t="s">
        <v>324</v>
      </c>
      <c r="H67" s="33" t="s">
        <v>34</v>
      </c>
      <c r="I67" s="33"/>
      <c r="J67" s="38">
        <v>3998</v>
      </c>
      <c r="K67" s="46">
        <v>8407.3</v>
      </c>
      <c r="L67" s="37">
        <f t="shared" si="0"/>
        <v>0</v>
      </c>
      <c r="M67" s="38">
        <f t="shared" si="1"/>
        <v>0</v>
      </c>
      <c r="N67" s="44">
        <v>1</v>
      </c>
    </row>
    <row r="68" spans="1:14" ht="38.25">
      <c r="A68" s="33">
        <v>393</v>
      </c>
      <c r="B68" s="42" t="s">
        <v>326</v>
      </c>
      <c r="C68" s="43" t="s">
        <v>325</v>
      </c>
      <c r="D68" s="43" t="s">
        <v>316</v>
      </c>
      <c r="E68" s="43" t="s">
        <v>317</v>
      </c>
      <c r="F68" s="43" t="s">
        <v>47</v>
      </c>
      <c r="G68" s="43" t="s">
        <v>327</v>
      </c>
      <c r="H68" s="33" t="s">
        <v>34</v>
      </c>
      <c r="I68" s="33"/>
      <c r="J68" s="38">
        <v>9995</v>
      </c>
      <c r="K68" s="46">
        <v>21011.0375</v>
      </c>
      <c r="L68" s="37">
        <f t="shared" si="0"/>
        <v>0</v>
      </c>
      <c r="M68" s="38">
        <f t="shared" si="1"/>
        <v>0</v>
      </c>
      <c r="N68" s="44">
        <v>1</v>
      </c>
    </row>
    <row r="69" spans="1:14" ht="38.25">
      <c r="A69" s="33">
        <v>416</v>
      </c>
      <c r="B69" s="42" t="s">
        <v>329</v>
      </c>
      <c r="C69" s="43" t="s">
        <v>328</v>
      </c>
      <c r="D69" s="43" t="s">
        <v>330</v>
      </c>
      <c r="E69" s="43" t="s">
        <v>331</v>
      </c>
      <c r="F69" s="43" t="s">
        <v>30</v>
      </c>
      <c r="G69" s="43" t="s">
        <v>332</v>
      </c>
      <c r="H69" s="33" t="s">
        <v>34</v>
      </c>
      <c r="I69" s="33"/>
      <c r="J69" s="38">
        <v>4162.42</v>
      </c>
      <c r="K69" s="46">
        <v>5691.68</v>
      </c>
      <c r="L69" s="37">
        <f t="shared" si="0"/>
        <v>0</v>
      </c>
      <c r="M69" s="38">
        <f t="shared" si="1"/>
        <v>0</v>
      </c>
      <c r="N69" s="44">
        <v>1</v>
      </c>
    </row>
    <row r="70" spans="1:14" ht="38.25">
      <c r="A70" s="33">
        <v>417</v>
      </c>
      <c r="B70" s="42" t="s">
        <v>334</v>
      </c>
      <c r="C70" s="43" t="s">
        <v>333</v>
      </c>
      <c r="D70" s="43" t="s">
        <v>330</v>
      </c>
      <c r="E70" s="43" t="s">
        <v>331</v>
      </c>
      <c r="F70" s="43" t="s">
        <v>30</v>
      </c>
      <c r="G70" s="43" t="s">
        <v>335</v>
      </c>
      <c r="H70" s="33" t="s">
        <v>34</v>
      </c>
      <c r="I70" s="33"/>
      <c r="J70" s="38">
        <v>16649.7</v>
      </c>
      <c r="K70" s="46">
        <v>21916.29</v>
      </c>
      <c r="L70" s="37">
        <f t="shared" si="0"/>
        <v>0</v>
      </c>
      <c r="M70" s="38">
        <f t="shared" si="1"/>
        <v>0</v>
      </c>
      <c r="N70" s="44">
        <v>1</v>
      </c>
    </row>
    <row r="71" spans="1:14" ht="51">
      <c r="A71" s="33">
        <v>451</v>
      </c>
      <c r="B71" s="34" t="s">
        <v>432</v>
      </c>
      <c r="C71" s="35" t="s">
        <v>336</v>
      </c>
      <c r="D71" s="33" t="s">
        <v>337</v>
      </c>
      <c r="E71" s="33" t="s">
        <v>338</v>
      </c>
      <c r="F71" s="43" t="s">
        <v>339</v>
      </c>
      <c r="G71" s="43" t="s">
        <v>161</v>
      </c>
      <c r="H71" s="33" t="s">
        <v>34</v>
      </c>
      <c r="I71" s="33"/>
      <c r="J71" s="38">
        <v>3789.91</v>
      </c>
      <c r="K71" s="46">
        <v>3840.2</v>
      </c>
      <c r="L71" s="37">
        <f aca="true" t="shared" si="2" ref="L71:L93">I71*K71</f>
        <v>0</v>
      </c>
      <c r="M71" s="38">
        <f aca="true" t="shared" si="3" ref="M71:M93">I71*J71</f>
        <v>0</v>
      </c>
      <c r="N71" s="44">
        <v>1</v>
      </c>
    </row>
    <row r="72" spans="1:14" ht="51">
      <c r="A72" s="33">
        <v>455</v>
      </c>
      <c r="B72" s="34" t="s">
        <v>433</v>
      </c>
      <c r="C72" s="35" t="s">
        <v>340</v>
      </c>
      <c r="D72" s="33" t="s">
        <v>341</v>
      </c>
      <c r="E72" s="33" t="s">
        <v>342</v>
      </c>
      <c r="F72" s="43" t="s">
        <v>343</v>
      </c>
      <c r="G72" s="43" t="s">
        <v>344</v>
      </c>
      <c r="H72" s="33" t="s">
        <v>34</v>
      </c>
      <c r="I72" s="33"/>
      <c r="J72" s="38">
        <v>447.49</v>
      </c>
      <c r="K72" s="46">
        <v>448.3</v>
      </c>
      <c r="L72" s="37">
        <f t="shared" si="2"/>
        <v>0</v>
      </c>
      <c r="M72" s="38">
        <f t="shared" si="3"/>
        <v>0</v>
      </c>
      <c r="N72" s="44">
        <v>1</v>
      </c>
    </row>
    <row r="73" spans="1:14" ht="51">
      <c r="A73" s="33">
        <v>456</v>
      </c>
      <c r="B73" s="34" t="s">
        <v>346</v>
      </c>
      <c r="C73" s="35" t="s">
        <v>345</v>
      </c>
      <c r="D73" s="33" t="s">
        <v>347</v>
      </c>
      <c r="E73" s="33" t="s">
        <v>348</v>
      </c>
      <c r="F73" s="43" t="s">
        <v>349</v>
      </c>
      <c r="G73" s="43" t="s">
        <v>217</v>
      </c>
      <c r="H73" s="33" t="s">
        <v>34</v>
      </c>
      <c r="I73" s="33"/>
      <c r="J73" s="38">
        <v>291.28</v>
      </c>
      <c r="K73" s="46">
        <v>422.7</v>
      </c>
      <c r="L73" s="37">
        <f t="shared" si="2"/>
        <v>0</v>
      </c>
      <c r="M73" s="38">
        <f t="shared" si="3"/>
        <v>0</v>
      </c>
      <c r="N73" s="44">
        <v>1</v>
      </c>
    </row>
    <row r="74" spans="1:14" ht="38.25">
      <c r="A74" s="33">
        <v>458</v>
      </c>
      <c r="B74" s="42" t="s">
        <v>434</v>
      </c>
      <c r="C74" s="43" t="s">
        <v>350</v>
      </c>
      <c r="D74" s="43" t="s">
        <v>351</v>
      </c>
      <c r="E74" s="43" t="s">
        <v>352</v>
      </c>
      <c r="F74" s="43" t="s">
        <v>353</v>
      </c>
      <c r="G74" s="43" t="s">
        <v>242</v>
      </c>
      <c r="H74" s="33" t="s">
        <v>34</v>
      </c>
      <c r="I74" s="33"/>
      <c r="J74" s="38">
        <v>524.99</v>
      </c>
      <c r="K74" s="46">
        <v>528.3</v>
      </c>
      <c r="L74" s="37">
        <f t="shared" si="2"/>
        <v>0</v>
      </c>
      <c r="M74" s="38">
        <f t="shared" si="3"/>
        <v>0</v>
      </c>
      <c r="N74" s="44">
        <v>1</v>
      </c>
    </row>
    <row r="75" spans="1:14" ht="38.25">
      <c r="A75" s="33">
        <v>459</v>
      </c>
      <c r="B75" s="42" t="s">
        <v>435</v>
      </c>
      <c r="C75" s="43" t="s">
        <v>354</v>
      </c>
      <c r="D75" s="43" t="s">
        <v>351</v>
      </c>
      <c r="E75" s="43" t="s">
        <v>352</v>
      </c>
      <c r="F75" s="43" t="s">
        <v>353</v>
      </c>
      <c r="G75" s="43" t="s">
        <v>221</v>
      </c>
      <c r="H75" s="33" t="s">
        <v>34</v>
      </c>
      <c r="I75" s="33"/>
      <c r="J75" s="38">
        <v>2124.99</v>
      </c>
      <c r="K75" s="46">
        <v>2498.3</v>
      </c>
      <c r="L75" s="37">
        <f t="shared" si="2"/>
        <v>0</v>
      </c>
      <c r="M75" s="38">
        <f t="shared" si="3"/>
        <v>0</v>
      </c>
      <c r="N75" s="44">
        <v>1</v>
      </c>
    </row>
    <row r="76" spans="1:14" ht="38.25">
      <c r="A76" s="33">
        <v>464</v>
      </c>
      <c r="B76" s="42" t="s">
        <v>436</v>
      </c>
      <c r="C76" s="43" t="s">
        <v>355</v>
      </c>
      <c r="D76" s="43" t="s">
        <v>356</v>
      </c>
      <c r="E76" s="43" t="s">
        <v>357</v>
      </c>
      <c r="F76" s="43" t="s">
        <v>31</v>
      </c>
      <c r="G76" s="43" t="s">
        <v>36</v>
      </c>
      <c r="H76" s="33" t="s">
        <v>34</v>
      </c>
      <c r="I76" s="33"/>
      <c r="J76" s="38">
        <v>677.49</v>
      </c>
      <c r="K76" s="46">
        <v>679</v>
      </c>
      <c r="L76" s="37">
        <f t="shared" si="2"/>
        <v>0</v>
      </c>
      <c r="M76" s="38">
        <f t="shared" si="3"/>
        <v>0</v>
      </c>
      <c r="N76" s="44">
        <v>1</v>
      </c>
    </row>
    <row r="77" spans="1:14" ht="25.5">
      <c r="A77" s="33">
        <v>465</v>
      </c>
      <c r="B77" s="42">
        <v>1039852</v>
      </c>
      <c r="C77" s="43" t="s">
        <v>358</v>
      </c>
      <c r="D77" s="43" t="s">
        <v>359</v>
      </c>
      <c r="E77" s="43" t="s">
        <v>215</v>
      </c>
      <c r="F77" s="43" t="s">
        <v>31</v>
      </c>
      <c r="G77" s="43" t="s">
        <v>360</v>
      </c>
      <c r="H77" s="33" t="s">
        <v>34</v>
      </c>
      <c r="I77" s="33"/>
      <c r="J77" s="38">
        <v>870.15</v>
      </c>
      <c r="K77" s="46">
        <v>2627.1</v>
      </c>
      <c r="L77" s="37">
        <f t="shared" si="2"/>
        <v>0</v>
      </c>
      <c r="M77" s="38">
        <f t="shared" si="3"/>
        <v>0</v>
      </c>
      <c r="N77" s="44">
        <v>2</v>
      </c>
    </row>
    <row r="78" spans="1:14" ht="25.5">
      <c r="A78" s="33">
        <v>466</v>
      </c>
      <c r="B78" s="42">
        <v>1039850</v>
      </c>
      <c r="C78" s="43" t="s">
        <v>361</v>
      </c>
      <c r="D78" s="43" t="s">
        <v>359</v>
      </c>
      <c r="E78" s="43" t="s">
        <v>215</v>
      </c>
      <c r="F78" s="43" t="s">
        <v>31</v>
      </c>
      <c r="G78" s="43" t="s">
        <v>36</v>
      </c>
      <c r="H78" s="33" t="s">
        <v>34</v>
      </c>
      <c r="I78" s="33"/>
      <c r="J78" s="38">
        <v>2378.84</v>
      </c>
      <c r="K78" s="46">
        <v>8318.9</v>
      </c>
      <c r="L78" s="37">
        <f t="shared" si="2"/>
        <v>0</v>
      </c>
      <c r="M78" s="38">
        <f t="shared" si="3"/>
        <v>0</v>
      </c>
      <c r="N78" s="44">
        <v>2</v>
      </c>
    </row>
    <row r="79" spans="1:14" ht="38.25">
      <c r="A79" s="33">
        <v>467</v>
      </c>
      <c r="B79" s="42" t="s">
        <v>363</v>
      </c>
      <c r="C79" s="43" t="s">
        <v>362</v>
      </c>
      <c r="D79" s="43" t="s">
        <v>364</v>
      </c>
      <c r="E79" s="43" t="s">
        <v>365</v>
      </c>
      <c r="F79" s="43" t="s">
        <v>31</v>
      </c>
      <c r="G79" s="43" t="s">
        <v>366</v>
      </c>
      <c r="H79" s="33" t="s">
        <v>34</v>
      </c>
      <c r="I79" s="33"/>
      <c r="J79" s="38">
        <v>2320.57</v>
      </c>
      <c r="K79" s="46">
        <v>2334.3</v>
      </c>
      <c r="L79" s="37">
        <f t="shared" si="2"/>
        <v>0</v>
      </c>
      <c r="M79" s="38">
        <f t="shared" si="3"/>
        <v>0</v>
      </c>
      <c r="N79" s="44">
        <v>2</v>
      </c>
    </row>
    <row r="80" spans="1:14" ht="38.25">
      <c r="A80" s="33">
        <v>468</v>
      </c>
      <c r="B80" s="42" t="s">
        <v>368</v>
      </c>
      <c r="C80" s="43" t="s">
        <v>367</v>
      </c>
      <c r="D80" s="43" t="s">
        <v>364</v>
      </c>
      <c r="E80" s="43" t="s">
        <v>365</v>
      </c>
      <c r="F80" s="43" t="s">
        <v>31</v>
      </c>
      <c r="G80" s="43" t="s">
        <v>369</v>
      </c>
      <c r="H80" s="33" t="s">
        <v>34</v>
      </c>
      <c r="I80" s="33"/>
      <c r="J80" s="38">
        <v>8664.22</v>
      </c>
      <c r="K80" s="46">
        <v>8715.3</v>
      </c>
      <c r="L80" s="37">
        <f t="shared" si="2"/>
        <v>0</v>
      </c>
      <c r="M80" s="38">
        <f t="shared" si="3"/>
        <v>0</v>
      </c>
      <c r="N80" s="44">
        <v>2</v>
      </c>
    </row>
    <row r="81" spans="1:14" ht="38.25">
      <c r="A81" s="33">
        <v>482</v>
      </c>
      <c r="B81" s="42" t="s">
        <v>371</v>
      </c>
      <c r="C81" s="43" t="s">
        <v>370</v>
      </c>
      <c r="D81" s="43" t="s">
        <v>372</v>
      </c>
      <c r="E81" s="43" t="s">
        <v>373</v>
      </c>
      <c r="F81" s="43" t="s">
        <v>31</v>
      </c>
      <c r="G81" s="43" t="s">
        <v>374</v>
      </c>
      <c r="H81" s="33" t="s">
        <v>34</v>
      </c>
      <c r="I81" s="33"/>
      <c r="J81" s="38">
        <v>1671.41</v>
      </c>
      <c r="K81" s="46">
        <v>1685.4</v>
      </c>
      <c r="L81" s="37">
        <f t="shared" si="2"/>
        <v>0</v>
      </c>
      <c r="M81" s="38">
        <f t="shared" si="3"/>
        <v>0</v>
      </c>
      <c r="N81" s="44">
        <v>3</v>
      </c>
    </row>
    <row r="82" spans="1:14" ht="38.25">
      <c r="A82" s="33">
        <v>483</v>
      </c>
      <c r="B82" s="42" t="s">
        <v>376</v>
      </c>
      <c r="C82" s="43" t="s">
        <v>375</v>
      </c>
      <c r="D82" s="43" t="s">
        <v>372</v>
      </c>
      <c r="E82" s="43" t="s">
        <v>373</v>
      </c>
      <c r="F82" s="43" t="s">
        <v>31</v>
      </c>
      <c r="G82" s="43" t="s">
        <v>377</v>
      </c>
      <c r="H82" s="33" t="s">
        <v>34</v>
      </c>
      <c r="I82" s="33"/>
      <c r="J82" s="38">
        <v>5722.9</v>
      </c>
      <c r="K82" s="46">
        <v>5770.8</v>
      </c>
      <c r="L82" s="37">
        <f t="shared" si="2"/>
        <v>0</v>
      </c>
      <c r="M82" s="38">
        <f t="shared" si="3"/>
        <v>0</v>
      </c>
      <c r="N82" s="44">
        <v>2</v>
      </c>
    </row>
    <row r="83" spans="1:14" ht="102">
      <c r="A83" s="33">
        <v>484</v>
      </c>
      <c r="B83" s="42" t="s">
        <v>437</v>
      </c>
      <c r="C83" s="43" t="s">
        <v>378</v>
      </c>
      <c r="D83" s="43" t="s">
        <v>379</v>
      </c>
      <c r="E83" s="43" t="s">
        <v>380</v>
      </c>
      <c r="F83" s="43" t="s">
        <v>381</v>
      </c>
      <c r="G83" s="43" t="s">
        <v>161</v>
      </c>
      <c r="H83" s="33" t="s">
        <v>34</v>
      </c>
      <c r="I83" s="33"/>
      <c r="J83" s="38">
        <v>2144.52</v>
      </c>
      <c r="K83" s="46">
        <v>2437.4</v>
      </c>
      <c r="L83" s="37">
        <f t="shared" si="2"/>
        <v>0</v>
      </c>
      <c r="M83" s="38">
        <f t="shared" si="3"/>
        <v>0</v>
      </c>
      <c r="N83" s="44">
        <v>2</v>
      </c>
    </row>
    <row r="84" spans="1:14" ht="102">
      <c r="A84" s="33">
        <v>485</v>
      </c>
      <c r="B84" s="42" t="s">
        <v>438</v>
      </c>
      <c r="C84" s="43" t="s">
        <v>382</v>
      </c>
      <c r="D84" s="43" t="s">
        <v>379</v>
      </c>
      <c r="E84" s="43" t="s">
        <v>380</v>
      </c>
      <c r="F84" s="43" t="s">
        <v>381</v>
      </c>
      <c r="G84" s="43" t="s">
        <v>36</v>
      </c>
      <c r="H84" s="33" t="s">
        <v>34</v>
      </c>
      <c r="I84" s="33"/>
      <c r="J84" s="38">
        <v>4289.13</v>
      </c>
      <c r="K84" s="46">
        <v>4874.9</v>
      </c>
      <c r="L84" s="37">
        <f t="shared" si="2"/>
        <v>0</v>
      </c>
      <c r="M84" s="38">
        <f t="shared" si="3"/>
        <v>0</v>
      </c>
      <c r="N84" s="44">
        <v>2</v>
      </c>
    </row>
    <row r="85" spans="1:14" ht="32.25" customHeight="1">
      <c r="A85" s="33">
        <v>489</v>
      </c>
      <c r="B85" s="42" t="s">
        <v>439</v>
      </c>
      <c r="C85" s="43" t="s">
        <v>383</v>
      </c>
      <c r="D85" s="43" t="s">
        <v>384</v>
      </c>
      <c r="E85" s="43" t="s">
        <v>385</v>
      </c>
      <c r="F85" s="43" t="s">
        <v>31</v>
      </c>
      <c r="G85" s="43" t="s">
        <v>36</v>
      </c>
      <c r="H85" s="33" t="s">
        <v>34</v>
      </c>
      <c r="I85" s="33"/>
      <c r="J85" s="38">
        <v>1608.51</v>
      </c>
      <c r="K85" s="46">
        <v>2883.2</v>
      </c>
      <c r="L85" s="37">
        <f t="shared" si="2"/>
        <v>0</v>
      </c>
      <c r="M85" s="38">
        <f t="shared" si="3"/>
        <v>0</v>
      </c>
      <c r="N85" s="44">
        <v>2</v>
      </c>
    </row>
    <row r="86" spans="1:14" ht="38.25">
      <c r="A86" s="33">
        <v>490</v>
      </c>
      <c r="B86" s="42" t="s">
        <v>440</v>
      </c>
      <c r="C86" s="43" t="s">
        <v>386</v>
      </c>
      <c r="D86" s="43" t="s">
        <v>387</v>
      </c>
      <c r="E86" s="43" t="s">
        <v>388</v>
      </c>
      <c r="F86" s="43" t="s">
        <v>50</v>
      </c>
      <c r="G86" s="43" t="s">
        <v>389</v>
      </c>
      <c r="H86" s="33" t="s">
        <v>34</v>
      </c>
      <c r="I86" s="33"/>
      <c r="J86" s="38">
        <v>6382</v>
      </c>
      <c r="K86" s="46">
        <v>12156.2</v>
      </c>
      <c r="L86" s="37">
        <f t="shared" si="2"/>
        <v>0</v>
      </c>
      <c r="M86" s="38">
        <f t="shared" si="3"/>
        <v>0</v>
      </c>
      <c r="N86" s="44">
        <v>1</v>
      </c>
    </row>
    <row r="87" spans="1:14" ht="89.25">
      <c r="A87" s="33">
        <v>491</v>
      </c>
      <c r="B87" s="42" t="s">
        <v>441</v>
      </c>
      <c r="C87" s="43" t="s">
        <v>390</v>
      </c>
      <c r="D87" s="43" t="s">
        <v>391</v>
      </c>
      <c r="E87" s="43" t="s">
        <v>392</v>
      </c>
      <c r="F87" s="43" t="s">
        <v>50</v>
      </c>
      <c r="G87" s="43" t="s">
        <v>393</v>
      </c>
      <c r="H87" s="33" t="s">
        <v>34</v>
      </c>
      <c r="I87" s="33"/>
      <c r="J87" s="38">
        <v>10139</v>
      </c>
      <c r="K87" s="46">
        <v>54702.80000000001</v>
      </c>
      <c r="L87" s="37">
        <f t="shared" si="2"/>
        <v>0</v>
      </c>
      <c r="M87" s="38">
        <f t="shared" si="3"/>
        <v>0</v>
      </c>
      <c r="N87" s="44">
        <v>1</v>
      </c>
    </row>
    <row r="88" spans="1:14" ht="51">
      <c r="A88" s="33">
        <v>494</v>
      </c>
      <c r="B88" s="42" t="s">
        <v>395</v>
      </c>
      <c r="C88" s="43" t="s">
        <v>394</v>
      </c>
      <c r="D88" s="43" t="s">
        <v>396</v>
      </c>
      <c r="E88" s="43" t="s">
        <v>397</v>
      </c>
      <c r="F88" s="43" t="s">
        <v>398</v>
      </c>
      <c r="G88" s="43" t="s">
        <v>399</v>
      </c>
      <c r="H88" s="33" t="s">
        <v>35</v>
      </c>
      <c r="I88" s="33"/>
      <c r="J88" s="38">
        <v>21311.54</v>
      </c>
      <c r="K88" s="46">
        <v>22032.9</v>
      </c>
      <c r="L88" s="37">
        <f t="shared" si="2"/>
        <v>0</v>
      </c>
      <c r="M88" s="38">
        <f t="shared" si="3"/>
        <v>0</v>
      </c>
      <c r="N88" s="44">
        <v>1</v>
      </c>
    </row>
    <row r="89" spans="1:14" ht="25.5">
      <c r="A89" s="33">
        <v>503</v>
      </c>
      <c r="B89" s="42" t="s">
        <v>401</v>
      </c>
      <c r="C89" s="43" t="s">
        <v>400</v>
      </c>
      <c r="D89" s="43" t="s">
        <v>402</v>
      </c>
      <c r="E89" s="43" t="s">
        <v>403</v>
      </c>
      <c r="F89" s="43" t="s">
        <v>30</v>
      </c>
      <c r="G89" s="43" t="s">
        <v>161</v>
      </c>
      <c r="H89" s="33" t="s">
        <v>29</v>
      </c>
      <c r="I89" s="36"/>
      <c r="J89" s="38">
        <v>248.27</v>
      </c>
      <c r="K89" s="46">
        <v>251.65</v>
      </c>
      <c r="L89" s="37">
        <f t="shared" si="2"/>
        <v>0</v>
      </c>
      <c r="M89" s="38">
        <f t="shared" si="3"/>
        <v>0</v>
      </c>
      <c r="N89" s="44">
        <v>1</v>
      </c>
    </row>
    <row r="90" spans="1:14" ht="25.5">
      <c r="A90" s="33">
        <v>532</v>
      </c>
      <c r="B90" s="34" t="s">
        <v>405</v>
      </c>
      <c r="C90" s="33" t="s">
        <v>404</v>
      </c>
      <c r="D90" s="33" t="s">
        <v>406</v>
      </c>
      <c r="E90" s="33" t="s">
        <v>407</v>
      </c>
      <c r="F90" s="33" t="s">
        <v>253</v>
      </c>
      <c r="G90" s="33" t="s">
        <v>161</v>
      </c>
      <c r="H90" s="33" t="s">
        <v>33</v>
      </c>
      <c r="I90" s="48"/>
      <c r="J90" s="38">
        <v>363656.51</v>
      </c>
      <c r="K90" s="46">
        <v>368073.4</v>
      </c>
      <c r="L90" s="37">
        <f t="shared" si="2"/>
        <v>0</v>
      </c>
      <c r="M90" s="38">
        <f t="shared" si="3"/>
        <v>0</v>
      </c>
      <c r="N90" s="44">
        <v>1</v>
      </c>
    </row>
    <row r="91" spans="1:14" ht="25.5">
      <c r="A91" s="33">
        <v>554</v>
      </c>
      <c r="B91" s="34" t="s">
        <v>409</v>
      </c>
      <c r="C91" s="33" t="s">
        <v>408</v>
      </c>
      <c r="D91" s="33" t="s">
        <v>410</v>
      </c>
      <c r="E91" s="33" t="s">
        <v>407</v>
      </c>
      <c r="F91" s="33" t="s">
        <v>253</v>
      </c>
      <c r="G91" s="33" t="s">
        <v>411</v>
      </c>
      <c r="H91" s="33" t="s">
        <v>33</v>
      </c>
      <c r="I91" s="33"/>
      <c r="J91" s="38">
        <v>161697.98</v>
      </c>
      <c r="K91" s="46">
        <v>163002</v>
      </c>
      <c r="L91" s="37">
        <f t="shared" si="2"/>
        <v>0</v>
      </c>
      <c r="M91" s="38">
        <f t="shared" si="3"/>
        <v>0</v>
      </c>
      <c r="N91" s="44">
        <v>1</v>
      </c>
    </row>
    <row r="92" spans="1:14" ht="38.25">
      <c r="A92" s="33">
        <v>575</v>
      </c>
      <c r="B92" s="34" t="s">
        <v>413</v>
      </c>
      <c r="C92" s="33" t="s">
        <v>412</v>
      </c>
      <c r="D92" s="33" t="s">
        <v>414</v>
      </c>
      <c r="E92" s="33" t="s">
        <v>415</v>
      </c>
      <c r="F92" s="33" t="s">
        <v>30</v>
      </c>
      <c r="G92" s="33" t="s">
        <v>416</v>
      </c>
      <c r="H92" s="33" t="s">
        <v>34</v>
      </c>
      <c r="I92" s="33"/>
      <c r="J92" s="38">
        <v>70191.16</v>
      </c>
      <c r="K92" s="46">
        <v>71144.5</v>
      </c>
      <c r="L92" s="37">
        <f t="shared" si="2"/>
        <v>0</v>
      </c>
      <c r="M92" s="38">
        <f t="shared" si="3"/>
        <v>0</v>
      </c>
      <c r="N92" s="44">
        <v>1</v>
      </c>
    </row>
    <row r="93" spans="1:14" ht="63.75">
      <c r="A93" s="33">
        <v>581</v>
      </c>
      <c r="B93" s="34">
        <v>1039151</v>
      </c>
      <c r="C93" s="33" t="s">
        <v>417</v>
      </c>
      <c r="D93" s="33" t="s">
        <v>418</v>
      </c>
      <c r="E93" s="33" t="s">
        <v>419</v>
      </c>
      <c r="F93" s="33" t="s">
        <v>27</v>
      </c>
      <c r="G93" s="33" t="s">
        <v>242</v>
      </c>
      <c r="H93" s="33" t="s">
        <v>27</v>
      </c>
      <c r="I93" s="33"/>
      <c r="J93" s="38">
        <v>2953.98</v>
      </c>
      <c r="K93" s="46">
        <v>2994.1044642857146</v>
      </c>
      <c r="L93" s="37">
        <f t="shared" si="2"/>
        <v>0</v>
      </c>
      <c r="M93" s="38">
        <f t="shared" si="3"/>
        <v>0</v>
      </c>
      <c r="N93" s="44">
        <v>1</v>
      </c>
    </row>
    <row r="94" spans="1:14" ht="30" customHeight="1">
      <c r="A94" s="58" t="s">
        <v>51</v>
      </c>
      <c r="B94" s="59"/>
      <c r="C94" s="59"/>
      <c r="D94" s="59"/>
      <c r="E94" s="59"/>
      <c r="F94" s="59"/>
      <c r="G94" s="59"/>
      <c r="H94" s="59"/>
      <c r="I94" s="59"/>
      <c r="J94" s="59"/>
      <c r="K94" s="60"/>
      <c r="L94" s="37">
        <f>SUM(L6:L93)</f>
        <v>0</v>
      </c>
      <c r="M94" s="38">
        <f>SUM(M6:M93)</f>
        <v>0</v>
      </c>
      <c r="N94" s="53">
        <f>AVERAGE(N6:N93)</f>
        <v>1.3181818181818181</v>
      </c>
    </row>
    <row r="95" spans="1:14" ht="30" customHeight="1">
      <c r="A95" s="54" t="s">
        <v>52</v>
      </c>
      <c r="B95" s="55"/>
      <c r="C95" s="55"/>
      <c r="D95" s="55"/>
      <c r="E95" s="55"/>
      <c r="F95" s="55"/>
      <c r="G95" s="55"/>
      <c r="H95" s="55"/>
      <c r="I95" s="55"/>
      <c r="J95" s="55"/>
      <c r="K95" s="56"/>
      <c r="L95" s="37">
        <f>L94*0.1</f>
        <v>0</v>
      </c>
      <c r="M95" s="38">
        <f>M94*0.1</f>
        <v>0</v>
      </c>
      <c r="N95" s="53"/>
    </row>
    <row r="96" spans="1:14" ht="30" customHeight="1">
      <c r="A96" s="54" t="s">
        <v>53</v>
      </c>
      <c r="B96" s="55"/>
      <c r="C96" s="55"/>
      <c r="D96" s="55"/>
      <c r="E96" s="55"/>
      <c r="F96" s="55"/>
      <c r="G96" s="55"/>
      <c r="H96" s="55"/>
      <c r="I96" s="55"/>
      <c r="J96" s="55"/>
      <c r="K96" s="56"/>
      <c r="L96" s="37">
        <f>SUM(L94:L95)</f>
        <v>0</v>
      </c>
      <c r="M96" s="38">
        <f>SUM(M94:M95)</f>
        <v>0</v>
      </c>
      <c r="N96" s="53"/>
    </row>
  </sheetData>
  <sheetProtection/>
  <mergeCells count="5">
    <mergeCell ref="A95:K95"/>
    <mergeCell ref="A96:K96"/>
    <mergeCell ref="A2:O2"/>
    <mergeCell ref="A3:O3"/>
    <mergeCell ref="A94:K94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5" t="s">
        <v>1</v>
      </c>
      <c r="C2" s="25"/>
      <c r="D2" s="25"/>
      <c r="E2" s="26" t="s">
        <v>56</v>
      </c>
    </row>
    <row r="4" ht="15" thickBot="1"/>
    <row r="5" spans="2:7" ht="36.75" thickBot="1">
      <c r="B5" s="3" t="s">
        <v>2</v>
      </c>
      <c r="C5" s="4" t="s">
        <v>45</v>
      </c>
      <c r="E5" s="20" t="s">
        <v>19</v>
      </c>
      <c r="F5" s="21" t="s">
        <v>20</v>
      </c>
      <c r="G5" s="22" t="s">
        <v>21</v>
      </c>
    </row>
    <row r="6" spans="2:7" ht="15" thickBot="1">
      <c r="B6" s="5"/>
      <c r="C6" s="6"/>
      <c r="E6" s="10">
        <f>specifikacija!L94</f>
        <v>0</v>
      </c>
      <c r="F6" s="11">
        <f>specifikacija!M94</f>
        <v>0</v>
      </c>
      <c r="G6" s="12">
        <f>specifikacija!M96</f>
        <v>0</v>
      </c>
    </row>
    <row r="7" spans="2:7" ht="36.75" thickBot="1">
      <c r="B7" s="3" t="s">
        <v>3</v>
      </c>
      <c r="C7" s="7" t="s">
        <v>16</v>
      </c>
      <c r="E7" s="61" t="s">
        <v>22</v>
      </c>
      <c r="F7" s="62"/>
      <c r="G7" s="63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1">
        <f>specifikacija!N94</f>
        <v>1.3181818181818181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46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18" t="s">
        <v>15</v>
      </c>
      <c r="C17" s="19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2020-08-31T07:28:50Z</dcterms:modified>
  <cp:category/>
  <cp:version/>
  <cp:contentType/>
  <cp:contentStatus/>
</cp:coreProperties>
</file>