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rcissus - specifikacija" sheetId="1" r:id="rId1"/>
    <sheet name="Narcissus - Obrazac KVI" sheetId="2" r:id="rId2"/>
  </sheets>
  <definedNames>
    <definedName name="_xlnm.Print_Area" localSheetId="1">'Narcissus - Obrazac KVI'!$A$1:$H$22</definedName>
    <definedName name="_xlnm.Print_Area" localSheetId="0">'Narcissus - specifikacija'!$A$1:$M$6</definedName>
  </definedNames>
  <calcPr fullCalcOnLoad="1"/>
</workbook>
</file>

<file path=xl/sharedStrings.xml><?xml version="1.0" encoding="utf-8"?>
<sst xmlns="http://schemas.openxmlformats.org/spreadsheetml/2006/main" count="117" uniqueCount="95">
  <si>
    <t>Предмет набавке</t>
  </si>
  <si>
    <t xml:space="preserve">Укупна вредност без ПДВ-а </t>
  </si>
  <si>
    <t>Произвођач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</si>
  <si>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</si>
  <si>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</si>
  <si>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</si>
  <si>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</si>
  <si>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</si>
  <si>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</si>
  <si>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</si>
  <si>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</si>
  <si>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</si>
  <si>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</si>
  <si>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</si>
  <si>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</si>
  <si>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</si>
  <si>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</si>
  <si>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</si>
  <si>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</si>
  <si>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</si>
  <si>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</si>
  <si>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</si>
  <si>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</si>
  <si>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</si>
  <si>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</si>
  <si>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</si>
  <si>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</si>
  <si>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</si>
  <si>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</si>
  <si>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 xml:space="preserve">33183100 – ортопедски импланти 
33183200 - ортопедске протезе </t>
  </si>
  <si>
    <t>Назив партије/ставке</t>
  </si>
  <si>
    <t>ПРИЛОГ 3 УГОВОРА - ПОДАЦИ ЗА КВАРТАЛНО ИЗВЕШТАВАЊЕ</t>
  </si>
  <si>
    <t>404-1-110/19-91</t>
  </si>
  <si>
    <t>Имплантати за преломе бутне кости и потколенице</t>
  </si>
  <si>
    <t>ком.</t>
  </si>
  <si>
    <t>Партија 22 - Динамичка челична клин плоча за преломе проксималног фемура</t>
  </si>
  <si>
    <t>22/1</t>
  </si>
  <si>
    <t>Динамичка челична клин плоча за преломе проксималног фемура са 2 до 14 отвора</t>
  </si>
  <si>
    <t>22/2</t>
  </si>
  <si>
    <t>Главено-вратни завртањ дужине 70 до 125 mm - 2 комада по плочи</t>
  </si>
  <si>
    <t>22/3</t>
  </si>
  <si>
    <t>DHS плоча 2-24 отвора, угао 135, материјал медицински челик</t>
  </si>
  <si>
    <t>22/4</t>
  </si>
  <si>
    <t>DCS плоча 4-24 отвора, угао 95, материјал медицински челик</t>
  </si>
  <si>
    <t>22/5</t>
  </si>
  <si>
    <t>DHS, DCS клин, дужина 50-125 mm</t>
  </si>
  <si>
    <t>22/6</t>
  </si>
  <si>
    <t>Компресивни завртањ 25, 30 mm</t>
  </si>
  <si>
    <t>22/7</t>
  </si>
  <si>
    <t>Кортикални завртњи различитих дужина</t>
  </si>
  <si>
    <t>УКУПНО ЗА ПАРТИЈУ 22:</t>
  </si>
  <si>
    <t>Партија 25 - Интрамедуларни клин за преломе горњег окрајка фемура - Тип 7</t>
  </si>
  <si>
    <t>25/1</t>
  </si>
  <si>
    <t>Интрамедуларни клин за преломе горњег окрајка фемура израђен од медицвинског челика, универзални, дужине 200 mm, дијаметра 10, 11, 12, 13, 14, 15 са могућношћу динамичког и статичког закључавања. Радиотранспарентни инструментаријум.</t>
  </si>
  <si>
    <t>25/2</t>
  </si>
  <si>
    <t>Интрамедуларни клин  за преломе горњег окрајка фемура израђен од медицинског челика, дугачки, леви и десни,  дијаметра 10, 11, 12, 13, 14, 15mm, дужина од 340-400мм,   са могућношћу динамичког и статичког закључавања. Радиотранспарентни инструментаријум за уградњу.</t>
  </si>
  <si>
    <t>25/3</t>
  </si>
  <si>
    <t>Проксимални завртањ клин дужине 80-135мм</t>
  </si>
  <si>
    <t>25/4</t>
  </si>
  <si>
    <t>Дистални закључавајући завртањ дијаметра 4.5, 5.0 .и 6.0 mm дужина 30-90 mm</t>
  </si>
  <si>
    <t>УКУПНО ЗА ПАРТИЈУ 25:</t>
  </si>
  <si>
    <t>УКУПНА ВРЕДНОСТ ПОНУДЕ БЕЗ ПДВ-а</t>
  </si>
  <si>
    <t>ИЗНОС ПДВ-а</t>
  </si>
  <si>
    <t>УКУПНА ВРЕДНОСТ ПОНУДЕ СА ПДВ-ом</t>
  </si>
  <si>
    <t>Број партије</t>
  </si>
  <si>
    <t>Количина</t>
  </si>
  <si>
    <t>Јединична цена без ПДВ-а</t>
  </si>
  <si>
    <t>Јединична процењена цена без ПДВ-а</t>
  </si>
  <si>
    <t>Укупна процењена вредност без ПДВ-а</t>
  </si>
  <si>
    <t>Назив добављача: Narcissus d.o.o.</t>
  </si>
  <si>
    <t>Narcissus d.o.o.</t>
  </si>
  <si>
    <t>Dinamička klin ploča                  NA.402;   NA.404;  NA.405;   NA.406;   NA.408;   NA.410;   NA.412;   NA.413;   NA.414</t>
  </si>
  <si>
    <t>"NARCISSUS" D.O.O. SRBIJA</t>
  </si>
  <si>
    <t>Glavenovratni zavrtanj                NА.4070; NA.4075; NA.4080; NA.4085; NA.4090; NA.4095; NA.40100; NA.40105; NA.40110;  NA.40115; NA.40120; NA.40125;</t>
  </si>
  <si>
    <t>DCS ploča                                 NA.DCS4;  NA.DCS5; NA.DCS6; NA.DCS7; NA.DCS8;  NA.DCS9; NA.DCS10; NA.DCS12; NA.DCS14 ; NA.DCS16;  NA.DCS18; NA.DCS20; NA.DCS22; NA.DCS24</t>
  </si>
  <si>
    <t>DHS-DCS klin                            NA.8050; NA.8055; NA.8060; NA.8065; NA.8070; NA.8075; NA.8080; NA.8085; NA.8090; NA.8095; NA.80100; NA.80105; NA.80110;  NA.80115; NA.80120; NA.80125</t>
  </si>
  <si>
    <t>Компресивни завртанј                 NA.K.8025;        NA.K.8030</t>
  </si>
  <si>
    <t>Кортикални завртњи                   NA.002.12; NA.002.14;  NA.002.16; NA.002.18; NA.0020; NA.002.22; NA.002.24; NA.002.26;  NA.002.28; NA.002.30; NA.002.32 .....................NA.002.90;</t>
  </si>
  <si>
    <t>DHS ploča                                                  NA.802;NA.804; NA.805; NA.806;NA.808; NA.810; NA.812; NA.814;NA.816; NA.818; NA.820;NA.822; NA.824</t>
  </si>
  <si>
    <t>Y klin                        IK.Y.10.200; IK.Y.11.200; IK.Y.12.200; IK.Y.13.200; IK.Y.14.200; IK.Y.15.200</t>
  </si>
  <si>
    <t>Intramedularni klinovi, tip: Femur                      F.10.340.t;F.10.340;F.10.360.t; F.10.360; F.10.380.t; F.10.380; F.10.400.t; F.10.400          F.11.340.t; F.11.340; F.11.360.t; F.11.360; F.11.380.t; F.11.380; F.11.400.t; F.11.400      F.12.340.t; F.12.340; F.12.360.t; F.12.360; F.12.380.t; F.12.380;F.12.400.t; F.12.400  F.13.340.t; F.13.340; F.13.360.t; F.13.360; F.13.380.t; F.13.380;F.13.400.t; F.13.400   F.14.340.t; F.14.340; F.14.360.t; F.14.360; F.14.380.t; F.14.380;F.14.400.t; F.14.400  F.15.340.t; F.15.340; F.15.360.t; F.15.360; F.15.380.t; F.15.380;F.15.400.t; F.15.400</t>
  </si>
  <si>
    <t>Zavrtanj za "Y" klin       NA.GK80; NA.GK85; NA.GK90; NA.GK95; NA.GK100; NA.GK105; NA.GK110; NA.GK115; NA.GK120; NA.GK125; NA.GK130; NA.GK135</t>
  </si>
  <si>
    <t>Transfiksacioni zavrtnji     NA.030.30....NA.030.60           NA.031.30....NA.031.60       NA.032.40....NA.032.90</t>
  </si>
  <si>
    <t>900,00</t>
  </si>
  <si>
    <t>BP20124</t>
  </si>
  <si>
    <t>BP20125</t>
  </si>
  <si>
    <t>BP20126</t>
  </si>
  <si>
    <t>BP20127</t>
  </si>
  <si>
    <t>BP20128</t>
  </si>
  <si>
    <t>BP20129</t>
  </si>
  <si>
    <t>BP20130</t>
  </si>
  <si>
    <t>BP20131</t>
  </si>
  <si>
    <t>BP20132</t>
  </si>
  <si>
    <t>BP20133</t>
  </si>
  <si>
    <t>BP20134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</si>
</sst>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>
      <alignment/>
      <protection/>
    </xf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4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5" fillId="55" borderId="20" xfId="95" applyFont="1" applyFill="1" applyBorder="1" applyAlignment="1">
      <alignment horizontal="center" vertical="center" wrapText="1"/>
      <protection/>
    </xf>
    <xf numFmtId="0" fontId="5" fillId="55" borderId="21" xfId="95" applyFont="1" applyFill="1" applyBorder="1" applyAlignment="1">
      <alignment horizontal="center" vertical="center" wrapText="1"/>
      <protection/>
    </xf>
    <xf numFmtId="0" fontId="5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6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49" fontId="3" fillId="0" borderId="19" xfId="76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3" fontId="60" fillId="0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Fill="1" applyBorder="1" applyAlignment="1">
      <alignment horizontal="center" vertical="center"/>
    </xf>
    <xf numFmtId="0" fontId="3" fillId="0" borderId="19" xfId="73" applyFont="1" applyFill="1" applyBorder="1" applyAlignment="1">
      <alignment horizontal="left" vertical="center" wrapText="1"/>
      <protection/>
    </xf>
    <xf numFmtId="49" fontId="3" fillId="56" borderId="19" xfId="76" applyNumberFormat="1" applyFont="1" applyFill="1" applyBorder="1" applyAlignment="1">
      <alignment horizontal="left" vertical="center" wrapText="1"/>
    </xf>
    <xf numFmtId="49" fontId="3" fillId="56" borderId="19" xfId="76" applyNumberFormat="1" applyFont="1" applyFill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0" fillId="58" borderId="0" xfId="0" applyFill="1" applyAlignment="1">
      <alignment/>
    </xf>
    <xf numFmtId="0" fontId="2" fillId="58" borderId="0" xfId="0" applyFont="1" applyFill="1" applyAlignment="1">
      <alignment/>
    </xf>
    <xf numFmtId="4" fontId="60" fillId="58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5" fillId="0" borderId="19" xfId="100" applyFont="1" applyFill="1" applyBorder="1" applyAlignment="1">
      <alignment horizontal="center" vertical="center" wrapText="1"/>
      <protection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100" applyNumberFormat="1" applyFont="1" applyFill="1" applyBorder="1" applyAlignment="1">
      <alignment horizontal="center" vertical="center" wrapText="1"/>
      <protection/>
    </xf>
    <xf numFmtId="3" fontId="5" fillId="59" borderId="19" xfId="100" applyNumberFormat="1" applyFont="1" applyFill="1" applyBorder="1" applyAlignment="1">
      <alignment horizontal="center" vertical="center" wrapText="1"/>
      <protection/>
    </xf>
    <xf numFmtId="0" fontId="5" fillId="58" borderId="19" xfId="100" applyFont="1" applyFill="1" applyBorder="1" applyAlignment="1">
      <alignment horizontal="center" vertical="center" wrapText="1"/>
      <protection/>
    </xf>
    <xf numFmtId="0" fontId="5" fillId="0" borderId="19" xfId="100" applyFont="1" applyBorder="1" applyAlignment="1">
      <alignment horizontal="center" vertical="center" wrapText="1"/>
      <protection/>
    </xf>
    <xf numFmtId="4" fontId="5" fillId="58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4" fontId="62" fillId="58" borderId="19" xfId="0" applyNumberFormat="1" applyFont="1" applyFill="1" applyBorder="1" applyAlignment="1">
      <alignment horizontal="center" vertical="center"/>
    </xf>
    <xf numFmtId="4" fontId="62" fillId="0" borderId="19" xfId="0" applyNumberFormat="1" applyFont="1" applyFill="1" applyBorder="1" applyAlignment="1">
      <alignment horizontal="center" vertical="center"/>
    </xf>
    <xf numFmtId="4" fontId="60" fillId="58" borderId="25" xfId="0" applyNumberFormat="1" applyFont="1" applyFill="1" applyBorder="1" applyAlignment="1">
      <alignment horizontal="center" vertical="center"/>
    </xf>
    <xf numFmtId="4" fontId="60" fillId="57" borderId="19" xfId="0" applyNumberFormat="1" applyFont="1" applyFill="1" applyBorder="1" applyAlignment="1">
      <alignment horizontal="center" vertical="center" wrapText="1"/>
    </xf>
    <xf numFmtId="49" fontId="3" fillId="56" borderId="26" xfId="76" applyNumberFormat="1" applyFont="1" applyFill="1" applyBorder="1" applyAlignment="1">
      <alignment horizontal="center" vertical="center" wrapText="1"/>
    </xf>
    <xf numFmtId="4" fontId="3" fillId="58" borderId="27" xfId="76" applyNumberFormat="1" applyFont="1" applyFill="1" applyBorder="1" applyAlignment="1">
      <alignment horizontal="center" vertical="center" wrapText="1"/>
    </xf>
    <xf numFmtId="4" fontId="3" fillId="58" borderId="19" xfId="76" applyNumberFormat="1" applyFont="1" applyFill="1" applyBorder="1" applyAlignment="1">
      <alignment horizontal="center" vertical="center" wrapText="1"/>
    </xf>
    <xf numFmtId="4" fontId="5" fillId="0" borderId="19" xfId="94" applyNumberFormat="1" applyFont="1" applyFill="1" applyBorder="1" applyAlignment="1">
      <alignment horizontal="center" vertical="center" wrapText="1"/>
      <protection/>
    </xf>
    <xf numFmtId="0" fontId="2" fillId="58" borderId="0" xfId="0" applyFont="1" applyFill="1" applyAlignment="1">
      <alignment horizontal="center"/>
    </xf>
    <xf numFmtId="0" fontId="2" fillId="58" borderId="19" xfId="0" applyFont="1" applyFill="1" applyBorder="1" applyAlignment="1">
      <alignment horizontal="center"/>
    </xf>
    <xf numFmtId="3" fontId="2" fillId="58" borderId="19" xfId="0" applyNumberFormat="1" applyFont="1" applyFill="1" applyBorder="1" applyAlignment="1">
      <alignment horizontal="center"/>
    </xf>
    <xf numFmtId="4" fontId="5" fillId="58" borderId="19" xfId="94" applyNumberFormat="1" applyFont="1" applyFill="1" applyBorder="1" applyAlignment="1">
      <alignment horizontal="center" vertical="center" wrapText="1"/>
      <protection/>
    </xf>
    <xf numFmtId="0" fontId="5" fillId="0" borderId="19" xfId="94" applyFont="1" applyFill="1" applyBorder="1" applyAlignment="1">
      <alignment horizontal="right" vertical="center" wrapText="1"/>
      <protection/>
    </xf>
    <xf numFmtId="0" fontId="62" fillId="0" borderId="19" xfId="0" applyFont="1" applyFill="1" applyBorder="1" applyAlignment="1">
      <alignment horizontal="center" vertical="center"/>
    </xf>
    <xf numFmtId="49" fontId="24" fillId="12" borderId="19" xfId="76" applyNumberFormat="1" applyFont="1" applyFill="1" applyBorder="1" applyAlignment="1">
      <alignment horizontal="left" vertical="center" wrapText="1"/>
    </xf>
    <xf numFmtId="49" fontId="24" fillId="12" borderId="28" xfId="76" applyNumberFormat="1" applyFont="1" applyFill="1" applyBorder="1" applyAlignment="1">
      <alignment horizontal="left" vertical="center" wrapText="1"/>
    </xf>
    <xf numFmtId="49" fontId="24" fillId="20" borderId="19" xfId="76" applyNumberFormat="1" applyFont="1" applyFill="1" applyBorder="1" applyAlignment="1">
      <alignment horizontal="right" vertical="center" wrapText="1"/>
    </xf>
    <xf numFmtId="49" fontId="24" fillId="20" borderId="19" xfId="76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19" xfId="100" applyFont="1" applyFill="1" applyBorder="1" applyAlignment="1">
      <alignment horizontal="center" vertical="center" wrapText="1"/>
      <protection/>
    </xf>
    <xf numFmtId="2" fontId="24" fillId="12" borderId="19" xfId="76" applyNumberFormat="1" applyFont="1" applyFill="1" applyBorder="1" applyAlignment="1">
      <alignment horizontal="left" vertical="center" wrapText="1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29" xfId="95" applyNumberFormat="1" applyFont="1" applyFill="1" applyBorder="1" applyAlignment="1">
      <alignment horizontal="center" vertical="center" wrapText="1"/>
      <protection/>
    </xf>
    <xf numFmtId="4" fontId="56" fillId="55" borderId="30" xfId="9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60" fillId="0" borderId="27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4" fontId="62" fillId="56" borderId="19" xfId="0" applyNumberFormat="1" applyFont="1" applyFill="1" applyBorder="1" applyAlignment="1">
      <alignment horizontal="center" vertic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4" width="14.28125" style="0" customWidth="1"/>
    <col min="5" max="5" width="12.00390625" style="0" customWidth="1"/>
    <col min="6" max="6" width="18.7109375" style="0" customWidth="1"/>
    <col min="7" max="7" width="19.421875" style="0" customWidth="1"/>
    <col min="8" max="8" width="13.8515625" style="0" bestFit="1" customWidth="1"/>
    <col min="9" max="9" width="9.140625" style="0" bestFit="1" customWidth="1"/>
    <col min="10" max="10" width="14.421875" style="33" hidden="1" customWidth="1"/>
    <col min="11" max="11" width="14.8515625" style="0" customWidth="1"/>
    <col min="12" max="12" width="13.421875" style="34" hidden="1" customWidth="1"/>
    <col min="13" max="13" width="17.421875" style="19" customWidth="1"/>
    <col min="14" max="14" width="13.421875" style="55" hidden="1" customWidth="1"/>
    <col min="15" max="16" width="9.140625" style="18" customWidth="1"/>
    <col min="17" max="17" width="9.140625" style="0" customWidth="1"/>
  </cols>
  <sheetData>
    <row r="2" spans="1:13" ht="12.75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8" ht="12.75">
      <c r="A4" s="71" t="s">
        <v>69</v>
      </c>
      <c r="B4" s="71"/>
      <c r="C4" s="71"/>
      <c r="D4" s="71"/>
      <c r="E4" s="71"/>
      <c r="F4" s="71"/>
      <c r="G4" s="71"/>
      <c r="H4" s="71"/>
    </row>
    <row r="6" spans="1:14" ht="48" customHeight="1">
      <c r="A6" s="38" t="s">
        <v>64</v>
      </c>
      <c r="B6" s="66" t="s">
        <v>30</v>
      </c>
      <c r="C6" s="66"/>
      <c r="D6" s="38" t="s">
        <v>24</v>
      </c>
      <c r="E6" s="38" t="s">
        <v>28</v>
      </c>
      <c r="F6" s="39" t="s">
        <v>27</v>
      </c>
      <c r="G6" s="40" t="s">
        <v>2</v>
      </c>
      <c r="H6" s="38" t="s">
        <v>3</v>
      </c>
      <c r="I6" s="41" t="s">
        <v>65</v>
      </c>
      <c r="J6" s="42" t="s">
        <v>67</v>
      </c>
      <c r="K6" s="43" t="s">
        <v>66</v>
      </c>
      <c r="L6" s="44" t="s">
        <v>68</v>
      </c>
      <c r="M6" s="45" t="s">
        <v>1</v>
      </c>
      <c r="N6" s="46" t="s">
        <v>16</v>
      </c>
    </row>
    <row r="7" spans="1:14" ht="12.75">
      <c r="A7" s="60">
        <v>22</v>
      </c>
      <c r="B7" s="67" t="s">
        <v>35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56"/>
    </row>
    <row r="8" spans="1:14" ht="86.25" customHeight="1">
      <c r="A8" s="60"/>
      <c r="B8" s="23" t="s">
        <v>36</v>
      </c>
      <c r="C8" s="27" t="s">
        <v>37</v>
      </c>
      <c r="D8" s="72" t="s">
        <v>84</v>
      </c>
      <c r="E8" s="27"/>
      <c r="F8" s="31" t="s">
        <v>71</v>
      </c>
      <c r="G8" s="31" t="s">
        <v>72</v>
      </c>
      <c r="H8" s="24" t="s">
        <v>34</v>
      </c>
      <c r="I8" s="25"/>
      <c r="J8" s="35">
        <v>31000</v>
      </c>
      <c r="K8" s="36">
        <v>31000</v>
      </c>
      <c r="L8" s="35">
        <f>I8*J8</f>
        <v>0</v>
      </c>
      <c r="M8" s="26">
        <f>I8*K8</f>
        <v>0</v>
      </c>
      <c r="N8" s="56"/>
    </row>
    <row r="9" spans="1:14" ht="108" customHeight="1">
      <c r="A9" s="60"/>
      <c r="B9" s="23" t="s">
        <v>38</v>
      </c>
      <c r="C9" s="27" t="s">
        <v>39</v>
      </c>
      <c r="D9" s="73" t="s">
        <v>85</v>
      </c>
      <c r="E9" s="27"/>
      <c r="F9" s="31" t="s">
        <v>73</v>
      </c>
      <c r="G9" s="31" t="s">
        <v>72</v>
      </c>
      <c r="H9" s="24" t="s">
        <v>34</v>
      </c>
      <c r="I9" s="25"/>
      <c r="J9" s="35">
        <v>6500</v>
      </c>
      <c r="K9" s="36">
        <v>6500</v>
      </c>
      <c r="L9" s="35">
        <f aca="true" t="shared" si="0" ref="L9:L14">I9*J9</f>
        <v>0</v>
      </c>
      <c r="M9" s="26">
        <f aca="true" t="shared" si="1" ref="M9:M14">I9*K9</f>
        <v>0</v>
      </c>
      <c r="N9" s="56"/>
    </row>
    <row r="10" spans="1:14" ht="114" customHeight="1">
      <c r="A10" s="60"/>
      <c r="B10" s="23" t="s">
        <v>40</v>
      </c>
      <c r="C10" s="27" t="s">
        <v>41</v>
      </c>
      <c r="D10" s="73" t="s">
        <v>86</v>
      </c>
      <c r="E10" s="27"/>
      <c r="F10" s="31" t="s">
        <v>78</v>
      </c>
      <c r="G10" s="31" t="s">
        <v>72</v>
      </c>
      <c r="H10" s="24" t="s">
        <v>34</v>
      </c>
      <c r="I10" s="25"/>
      <c r="J10" s="35">
        <v>31000</v>
      </c>
      <c r="K10" s="36">
        <v>31000</v>
      </c>
      <c r="L10" s="35">
        <f t="shared" si="0"/>
        <v>0</v>
      </c>
      <c r="M10" s="26">
        <f t="shared" si="1"/>
        <v>0</v>
      </c>
      <c r="N10" s="56"/>
    </row>
    <row r="11" spans="1:14" ht="151.5" customHeight="1">
      <c r="A11" s="60"/>
      <c r="B11" s="23" t="s">
        <v>42</v>
      </c>
      <c r="C11" s="27" t="s">
        <v>43</v>
      </c>
      <c r="D11" s="73" t="s">
        <v>87</v>
      </c>
      <c r="E11" s="27"/>
      <c r="F11" s="31" t="s">
        <v>74</v>
      </c>
      <c r="G11" s="31" t="s">
        <v>72</v>
      </c>
      <c r="H11" s="24" t="s">
        <v>34</v>
      </c>
      <c r="I11" s="25"/>
      <c r="J11" s="35">
        <v>31000</v>
      </c>
      <c r="K11" s="36">
        <v>31000</v>
      </c>
      <c r="L11" s="35">
        <f t="shared" si="0"/>
        <v>0</v>
      </c>
      <c r="M11" s="26">
        <f t="shared" si="1"/>
        <v>0</v>
      </c>
      <c r="N11" s="56"/>
    </row>
    <row r="12" spans="1:14" ht="135.75" customHeight="1">
      <c r="A12" s="60"/>
      <c r="B12" s="23" t="s">
        <v>44</v>
      </c>
      <c r="C12" s="27" t="s">
        <v>45</v>
      </c>
      <c r="D12" s="73" t="s">
        <v>88</v>
      </c>
      <c r="E12" s="27"/>
      <c r="F12" s="31" t="s">
        <v>75</v>
      </c>
      <c r="G12" s="31" t="s">
        <v>72</v>
      </c>
      <c r="H12" s="24" t="s">
        <v>34</v>
      </c>
      <c r="I12" s="25"/>
      <c r="J12" s="35">
        <v>12000</v>
      </c>
      <c r="K12" s="36">
        <v>12000</v>
      </c>
      <c r="L12" s="35">
        <f t="shared" si="0"/>
        <v>0</v>
      </c>
      <c r="M12" s="26">
        <f t="shared" si="1"/>
        <v>0</v>
      </c>
      <c r="N12" s="56"/>
    </row>
    <row r="13" spans="1:14" ht="51.75" customHeight="1">
      <c r="A13" s="60"/>
      <c r="B13" s="23" t="s">
        <v>46</v>
      </c>
      <c r="C13" s="27" t="s">
        <v>47</v>
      </c>
      <c r="D13" s="73" t="s">
        <v>89</v>
      </c>
      <c r="E13" s="27"/>
      <c r="F13" s="31" t="s">
        <v>76</v>
      </c>
      <c r="G13" s="31" t="s">
        <v>72</v>
      </c>
      <c r="H13" s="24" t="s">
        <v>34</v>
      </c>
      <c r="I13" s="25"/>
      <c r="J13" s="35">
        <v>1000</v>
      </c>
      <c r="K13" s="36">
        <v>1000</v>
      </c>
      <c r="L13" s="35">
        <f t="shared" si="0"/>
        <v>0</v>
      </c>
      <c r="M13" s="26">
        <f t="shared" si="1"/>
        <v>0</v>
      </c>
      <c r="N13" s="56"/>
    </row>
    <row r="14" spans="1:14" ht="165" customHeight="1">
      <c r="A14" s="60"/>
      <c r="B14" s="23" t="s">
        <v>48</v>
      </c>
      <c r="C14" s="27" t="s">
        <v>49</v>
      </c>
      <c r="D14" s="73" t="s">
        <v>90</v>
      </c>
      <c r="E14" s="27"/>
      <c r="F14" s="31" t="s">
        <v>77</v>
      </c>
      <c r="G14" s="31" t="s">
        <v>72</v>
      </c>
      <c r="H14" s="24" t="s">
        <v>34</v>
      </c>
      <c r="I14" s="25"/>
      <c r="J14" s="35">
        <v>314</v>
      </c>
      <c r="K14" s="37">
        <v>314</v>
      </c>
      <c r="L14" s="35">
        <f t="shared" si="0"/>
        <v>0</v>
      </c>
      <c r="M14" s="26">
        <f t="shared" si="1"/>
        <v>0</v>
      </c>
      <c r="N14" s="56"/>
    </row>
    <row r="15" spans="1:14" ht="12.75">
      <c r="A15" s="60"/>
      <c r="B15" s="64" t="s">
        <v>50</v>
      </c>
      <c r="C15" s="64"/>
      <c r="D15" s="64"/>
      <c r="E15" s="64"/>
      <c r="F15" s="64"/>
      <c r="G15" s="64"/>
      <c r="H15" s="64"/>
      <c r="I15" s="64"/>
      <c r="J15" s="64"/>
      <c r="K15" s="64"/>
      <c r="L15" s="47">
        <f>SUM(L8:L14)</f>
        <v>0</v>
      </c>
      <c r="M15" s="48">
        <f>SUM(M8:M14)</f>
        <v>0</v>
      </c>
      <c r="N15" s="56">
        <v>1</v>
      </c>
    </row>
    <row r="16" spans="1:14" ht="12.75">
      <c r="A16" s="60">
        <v>25</v>
      </c>
      <c r="B16" s="61" t="s">
        <v>51</v>
      </c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56"/>
    </row>
    <row r="17" spans="1:14" ht="84">
      <c r="A17" s="60"/>
      <c r="B17" s="29" t="s">
        <v>52</v>
      </c>
      <c r="C17" s="28" t="s">
        <v>53</v>
      </c>
      <c r="D17" s="73" t="s">
        <v>91</v>
      </c>
      <c r="E17" s="28"/>
      <c r="F17" s="32" t="s">
        <v>79</v>
      </c>
      <c r="G17" s="32" t="s">
        <v>72</v>
      </c>
      <c r="H17" s="29" t="s">
        <v>34</v>
      </c>
      <c r="I17" s="29"/>
      <c r="J17" s="52">
        <v>35000</v>
      </c>
      <c r="K17" s="50">
        <v>35000</v>
      </c>
      <c r="L17" s="49">
        <f>I17*J17</f>
        <v>0</v>
      </c>
      <c r="M17" s="30">
        <f>I17*K17</f>
        <v>0</v>
      </c>
      <c r="N17" s="56"/>
    </row>
    <row r="18" spans="1:14" ht="324">
      <c r="A18" s="60"/>
      <c r="B18" s="29" t="s">
        <v>54</v>
      </c>
      <c r="C18" s="28" t="s">
        <v>55</v>
      </c>
      <c r="D18" s="73" t="s">
        <v>92</v>
      </c>
      <c r="E18" s="28"/>
      <c r="F18" s="32" t="s">
        <v>80</v>
      </c>
      <c r="G18" s="32" t="s">
        <v>72</v>
      </c>
      <c r="H18" s="29" t="s">
        <v>34</v>
      </c>
      <c r="I18" s="29"/>
      <c r="J18" s="52">
        <v>23200</v>
      </c>
      <c r="K18" s="50">
        <v>23200</v>
      </c>
      <c r="L18" s="49">
        <f>I18*J18</f>
        <v>0</v>
      </c>
      <c r="M18" s="30">
        <f>I18*K18</f>
        <v>0</v>
      </c>
      <c r="N18" s="56"/>
    </row>
    <row r="19" spans="1:14" ht="90" customHeight="1">
      <c r="A19" s="60"/>
      <c r="B19" s="29" t="s">
        <v>56</v>
      </c>
      <c r="C19" s="28" t="s">
        <v>57</v>
      </c>
      <c r="D19" s="73" t="s">
        <v>93</v>
      </c>
      <c r="E19" s="28"/>
      <c r="F19" s="32" t="s">
        <v>81</v>
      </c>
      <c r="G19" s="32" t="s">
        <v>72</v>
      </c>
      <c r="H19" s="29" t="s">
        <v>34</v>
      </c>
      <c r="I19" s="29"/>
      <c r="J19" s="52">
        <v>900</v>
      </c>
      <c r="K19" s="50">
        <v>900</v>
      </c>
      <c r="L19" s="49">
        <f>I19*J19</f>
        <v>0</v>
      </c>
      <c r="M19" s="30">
        <f>I19*K19</f>
        <v>0</v>
      </c>
      <c r="N19" s="56"/>
    </row>
    <row r="20" spans="1:14" ht="59.25" customHeight="1">
      <c r="A20" s="60"/>
      <c r="B20" s="29" t="s">
        <v>58</v>
      </c>
      <c r="C20" s="28" t="s">
        <v>59</v>
      </c>
      <c r="D20" s="73" t="s">
        <v>94</v>
      </c>
      <c r="E20" s="28"/>
      <c r="F20" s="32" t="s">
        <v>82</v>
      </c>
      <c r="G20" s="32" t="s">
        <v>72</v>
      </c>
      <c r="H20" s="29" t="s">
        <v>34</v>
      </c>
      <c r="I20" s="29"/>
      <c r="J20" s="53" t="s">
        <v>83</v>
      </c>
      <c r="K20" s="51" t="s">
        <v>83</v>
      </c>
      <c r="L20" s="49">
        <f>I20*J20</f>
        <v>0</v>
      </c>
      <c r="M20" s="30">
        <f>I20*K20</f>
        <v>0</v>
      </c>
      <c r="N20" s="56"/>
    </row>
    <row r="21" spans="1:14" ht="12.75">
      <c r="A21" s="60"/>
      <c r="B21" s="63" t="s">
        <v>60</v>
      </c>
      <c r="C21" s="63"/>
      <c r="D21" s="63"/>
      <c r="E21" s="63"/>
      <c r="F21" s="63"/>
      <c r="G21" s="63"/>
      <c r="H21" s="63"/>
      <c r="I21" s="63"/>
      <c r="J21" s="63"/>
      <c r="K21" s="63"/>
      <c r="L21" s="47">
        <f>SUM(L17:L20)</f>
        <v>0</v>
      </c>
      <c r="M21" s="48">
        <f>SUM(M17:M20)</f>
        <v>0</v>
      </c>
      <c r="N21" s="56">
        <v>1</v>
      </c>
    </row>
    <row r="22" spans="1:14" ht="19.5" customHeight="1">
      <c r="A22" s="59" t="s">
        <v>61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47">
        <f>L15+L21</f>
        <v>0</v>
      </c>
      <c r="M22" s="74">
        <f>M15+M21</f>
        <v>0</v>
      </c>
      <c r="N22" s="57">
        <v>1</v>
      </c>
    </row>
    <row r="23" spans="1:14" ht="19.5" customHeight="1">
      <c r="A23" s="59" t="s">
        <v>62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8"/>
      <c r="M23" s="54">
        <f>M22*0.1</f>
        <v>0</v>
      </c>
      <c r="N23" s="56"/>
    </row>
    <row r="24" spans="1:14" ht="19.5" customHeight="1">
      <c r="A24" s="59" t="s">
        <v>63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8"/>
      <c r="M24" s="54">
        <f>M22+M23</f>
        <v>0</v>
      </c>
      <c r="N24" s="56"/>
    </row>
  </sheetData>
  <sheetProtection/>
  <mergeCells count="12">
    <mergeCell ref="A2:M2"/>
    <mergeCell ref="A4:H4"/>
    <mergeCell ref="B6:C6"/>
    <mergeCell ref="A7:A15"/>
    <mergeCell ref="B7:M7"/>
    <mergeCell ref="B15:K15"/>
    <mergeCell ref="A23:K23"/>
    <mergeCell ref="A24:K24"/>
    <mergeCell ref="A16:A21"/>
    <mergeCell ref="B16:M16"/>
    <mergeCell ref="B21:K21"/>
    <mergeCell ref="A22:K22"/>
  </mergeCells>
  <printOptions/>
  <pageMargins left="0.196850393700787" right="0.196850393700787" top="0" bottom="0" header="0" footer="0"/>
  <pageSetup fitToHeight="0" fitToWidth="1" horizontalDpi="600" verticalDpi="600" orientation="landscape" paperSize="9" scale="6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31</v>
      </c>
      <c r="C2" s="1"/>
      <c r="D2" s="1"/>
      <c r="E2" s="2" t="s">
        <v>70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4</v>
      </c>
      <c r="C5" s="5" t="s">
        <v>32</v>
      </c>
      <c r="D5" s="3"/>
      <c r="E5" s="6" t="s">
        <v>5</v>
      </c>
      <c r="F5" s="7" t="s">
        <v>6</v>
      </c>
      <c r="G5" s="8" t="s">
        <v>7</v>
      </c>
    </row>
    <row r="6" spans="2:7" ht="15" thickBot="1">
      <c r="B6" s="9"/>
      <c r="C6" s="10"/>
      <c r="D6" s="3"/>
      <c r="E6" s="11">
        <f>'Narcissus - specifikacija'!L22</f>
        <v>0</v>
      </c>
      <c r="F6" s="11">
        <f>'Narcissus - specifikacija'!M22</f>
        <v>0</v>
      </c>
      <c r="G6" s="12">
        <f>'Narcissus - specifikacija'!M24</f>
        <v>0</v>
      </c>
    </row>
    <row r="7" spans="2:7" ht="24.75" customHeight="1" thickBot="1">
      <c r="B7" s="4" t="s">
        <v>8</v>
      </c>
      <c r="C7" s="13" t="s">
        <v>9</v>
      </c>
      <c r="D7" s="3"/>
      <c r="E7" s="68" t="s">
        <v>10</v>
      </c>
      <c r="F7" s="69"/>
      <c r="G7" s="70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11</v>
      </c>
      <c r="C9" s="13" t="s">
        <v>12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13</v>
      </c>
      <c r="C11" s="13" t="s">
        <v>14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15</v>
      </c>
      <c r="D13" s="3"/>
      <c r="E13" s="17" t="s">
        <v>16</v>
      </c>
      <c r="F13" s="2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17</v>
      </c>
      <c r="C15" s="5" t="s">
        <v>18</v>
      </c>
      <c r="D15" s="3"/>
      <c r="E15" s="17" t="s">
        <v>19</v>
      </c>
      <c r="F15" s="13" t="s">
        <v>26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20</v>
      </c>
      <c r="C17" s="5" t="s">
        <v>33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21</v>
      </c>
      <c r="C19" s="5" t="s">
        <v>22</v>
      </c>
    </row>
    <row r="20" spans="2:3" ht="14.25">
      <c r="B20" s="9"/>
      <c r="C20" s="10"/>
    </row>
    <row r="21" spans="2:3" ht="25.5">
      <c r="B21" s="4" t="s">
        <v>23</v>
      </c>
      <c r="C21" s="21" t="s">
        <v>29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2020-04-02T12:35:40Z</cp:lastPrinted>
  <dcterms:created xsi:type="dcterms:W3CDTF">2014-01-17T13:07:43Z</dcterms:created>
  <dcterms:modified xsi:type="dcterms:W3CDTF">2020-04-06T13:35:03Z</dcterms:modified>
  <cp:category/>
  <cp:version/>
  <cp:contentType/>
  <cp:contentStatus/>
</cp:coreProperties>
</file>