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9300" activeTab="0"/>
  </bookViews>
  <sheets>
    <sheet name="specifikacija" sheetId="1" r:id="rId1"/>
    <sheet name="Obrazac KV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<sst xmlns="http://schemas.openxmlformats.org/spreadsheetml/2006/main" count="127" uniqueCount="81">
  <si>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</si>
  <si>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</si>
  <si>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</si>
  <si>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</si>
  <si>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</si>
  <si>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</si>
  <si>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</si>
  <si>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</si>
  <si>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</si>
  <si>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</si>
  <si>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</si>
  <si>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</si>
  <si>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</si>
  <si>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</si>
  <si>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</si>
  <si>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</si>
  <si>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</si>
  <si>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</si>
  <si>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</si>
  <si>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</si>
  <si>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</si>
  <si>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</si>
  <si>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</si>
  <si>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</si>
  <si>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</si>
  <si>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</si>
  <si>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</si>
  <si>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</si>
  <si>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</si>
  <si>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</si>
  <si>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</si>
  <si>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</si>
  <si>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</si>
  <si>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</si>
  <si>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</si>
  <si>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</si>
  <si>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</si>
  <si>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</si>
  <si>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</si>
  <si>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</si>
  <si>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</si>
  <si>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INPHARM D.O.O.</t>
  </si>
  <si>
    <t>kaspofungin 50 mg</t>
  </si>
  <si>
    <t>Kaspofungin SK</t>
  </si>
  <si>
    <t>GALENICUM HEALTH, SL
PHARMADOX HEALTHCARE LTD.
SAG MANUFACTURING, S.L.U</t>
  </si>
  <si>
    <t>prašak za rastvor za infuziju/prašak za koncentrat za rastvor za infuziju</t>
  </si>
  <si>
    <t>50 mg</t>
  </si>
  <si>
    <t>bočica staklena</t>
  </si>
  <si>
    <t>mikafungin-natrijum 50 mg</t>
  </si>
  <si>
    <t>Mycamine™</t>
  </si>
  <si>
    <t>ASTELLAS IRELAND CO. LTD.</t>
  </si>
  <si>
    <t>prašak za rastvor za infuziju</t>
  </si>
  <si>
    <t>mikafungin-natrijum 100 mg</t>
  </si>
  <si>
    <t>100 mg</t>
  </si>
  <si>
    <t>risperidon 25 mg</t>
  </si>
  <si>
    <t>Rispolept® Consta®</t>
  </si>
  <si>
    <t>CILAG AG</t>
  </si>
  <si>
    <t>prašak i rastvarač za suspenziju za injekciju</t>
  </si>
  <si>
    <t>25 mg</t>
  </si>
  <si>
    <t>injekcioni špric</t>
  </si>
  <si>
    <t>risperidon 37,5 mg</t>
  </si>
  <si>
    <t>37,5 mg</t>
  </si>
  <si>
    <t>risperidon 50 mg</t>
  </si>
  <si>
    <t>paliperidon 50 mg</t>
  </si>
  <si>
    <t>Xeplion®</t>
  </si>
  <si>
    <t>JANSSEN PHARMACEUTICA N.V.</t>
  </si>
  <si>
    <t>suspenzija za injekciju sa produženim oslobađanjem</t>
  </si>
  <si>
    <t>paliperidon 75 mg</t>
  </si>
  <si>
    <t>75 mg</t>
  </si>
  <si>
    <t>paliperidon 100 mg</t>
  </si>
  <si>
    <t>paliperidon 150 mg</t>
  </si>
  <si>
    <t>150 mg</t>
  </si>
  <si>
    <t>paliperidon 175 mg</t>
  </si>
  <si>
    <t>TREVICTA®</t>
  </si>
  <si>
    <t>175 mg</t>
  </si>
  <si>
    <t>paliperidon 263 mg</t>
  </si>
  <si>
    <t>263 mg</t>
  </si>
  <si>
    <t>paliperidon 350 mg</t>
  </si>
  <si>
    <t>350 mg</t>
  </si>
  <si>
    <t>paliperidon 525 mg</t>
  </si>
  <si>
    <t>525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</si>
</sst>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4" fontId="49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vertical="center" wrapText="1"/>
    </xf>
    <xf numFmtId="3" fontId="43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" fontId="50" fillId="33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4" fontId="54" fillId="35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" fillId="36" borderId="10" xfId="61" applyNumberFormat="1" applyFont="1" applyFill="1" applyBorder="1" applyAlignment="1">
      <alignment horizontal="center" vertical="center" wrapText="1"/>
      <protection/>
    </xf>
    <xf numFmtId="3" fontId="54" fillId="36" borderId="10" xfId="0" applyNumberFormat="1" applyFont="1" applyFill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 wrapText="1"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4" fillId="35" borderId="10" xfId="0" applyNumberFormat="1" applyFont="1" applyFill="1" applyBorder="1" applyAlignment="1">
      <alignment horizontal="center" vertical="center" wrapText="1"/>
    </xf>
    <xf numFmtId="3" fontId="54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4" fontId="51" fillId="33" borderId="14" xfId="60" applyNumberFormat="1" applyFont="1" applyFill="1" applyBorder="1" applyAlignment="1">
      <alignment horizontal="center" vertical="center" wrapText="1"/>
      <protection/>
    </xf>
    <xf numFmtId="4" fontId="51" fillId="33" borderId="12" xfId="60" applyNumberFormat="1" applyFont="1" applyFill="1" applyBorder="1" applyAlignment="1">
      <alignment horizontal="center" vertical="center" wrapText="1"/>
      <protection/>
    </xf>
    <xf numFmtId="4" fontId="51" fillId="33" borderId="16" xfId="6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2" xfId="58"/>
    <cellStyle name="Normal 2 2 2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jeno\1.%20Javne%20nabavke%202021\prilozi%20ugovora%20za%20smanjenje%20cena%2019.05.2021\odluka%20radna%20zaokruz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log 1"/>
      <sheetName val="Prilog 1 (2)"/>
      <sheetName val="Prilog 1 (3)"/>
      <sheetName val="prečišćena"/>
      <sheetName val="prečišćen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8.00390625" style="17" customWidth="1"/>
    <col min="2" max="2" width="19.140625" style="18" customWidth="1"/>
    <col min="3" max="3" width="9.28125" style="2" customWidth="1"/>
    <col min="4" max="4" width="13.8515625" style="2" customWidth="1"/>
    <col min="5" max="5" width="18.421875" style="18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7" customWidth="1"/>
    <col min="10" max="10" width="13.140625" style="28" hidden="1" customWidth="1"/>
    <col min="11" max="11" width="12.57421875" style="28" customWidth="1"/>
    <col min="12" max="12" width="15.57421875" style="28" hidden="1" customWidth="1"/>
    <col min="13" max="13" width="17.140625" style="28" customWidth="1"/>
    <col min="14" max="14" width="16.28125" style="27" hidden="1" customWidth="1"/>
    <col min="15" max="16384" width="9.140625" style="2" customWidth="1"/>
  </cols>
  <sheetData>
    <row r="2" spans="1:14" ht="12.7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 customHeight="1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6" spans="1:14" ht="53.25" customHeight="1">
      <c r="A6" s="35" t="s">
        <v>38</v>
      </c>
      <c r="B6" s="35" t="s">
        <v>36</v>
      </c>
      <c r="C6" s="36" t="s">
        <v>0</v>
      </c>
      <c r="D6" s="36" t="s">
        <v>25</v>
      </c>
      <c r="E6" s="36" t="s">
        <v>2</v>
      </c>
      <c r="F6" s="36" t="s">
        <v>1</v>
      </c>
      <c r="G6" s="37" t="s">
        <v>37</v>
      </c>
      <c r="H6" s="38" t="s">
        <v>3</v>
      </c>
      <c r="I6" s="39" t="s">
        <v>4</v>
      </c>
      <c r="J6" s="34" t="s">
        <v>5</v>
      </c>
      <c r="K6" s="40" t="s">
        <v>6</v>
      </c>
      <c r="L6" s="34" t="s">
        <v>7</v>
      </c>
      <c r="M6" s="40" t="s">
        <v>35</v>
      </c>
      <c r="N6" s="46" t="s">
        <v>8</v>
      </c>
    </row>
    <row r="7" spans="1:14" s="19" customFormat="1" ht="53.25" customHeight="1">
      <c r="A7" s="41">
        <v>247</v>
      </c>
      <c r="B7" s="48" t="s">
        <v>42</v>
      </c>
      <c r="C7" s="58">
        <v>327569</v>
      </c>
      <c r="D7" s="48" t="s">
        <v>43</v>
      </c>
      <c r="E7" s="48" t="s">
        <v>44</v>
      </c>
      <c r="F7" s="42" t="s">
        <v>45</v>
      </c>
      <c r="G7" s="48" t="s">
        <v>46</v>
      </c>
      <c r="H7" s="43" t="s">
        <v>47</v>
      </c>
      <c r="I7" s="49"/>
      <c r="J7" s="45">
        <v>20766.4</v>
      </c>
      <c r="K7" s="44">
        <v>6216</v>
      </c>
      <c r="L7" s="34">
        <f aca="true" t="shared" si="0" ref="L7:L20">J7*I7</f>
        <v>0</v>
      </c>
      <c r="M7" s="33">
        <f aca="true" t="shared" si="1" ref="M7:M20">K7*I7</f>
        <v>0</v>
      </c>
      <c r="N7" s="46">
        <v>6</v>
      </c>
    </row>
    <row r="8" spans="1:14" s="19" customFormat="1" ht="53.25" customHeight="1">
      <c r="A8" s="41">
        <v>249</v>
      </c>
      <c r="B8" s="48" t="s">
        <v>48</v>
      </c>
      <c r="C8" s="58">
        <v>327562</v>
      </c>
      <c r="D8" s="48" t="s">
        <v>49</v>
      </c>
      <c r="E8" s="48" t="s">
        <v>50</v>
      </c>
      <c r="F8" s="42" t="s">
        <v>51</v>
      </c>
      <c r="G8" s="48" t="s">
        <v>46</v>
      </c>
      <c r="H8" s="43" t="s">
        <v>47</v>
      </c>
      <c r="I8" s="49"/>
      <c r="J8" s="45">
        <v>22571.5</v>
      </c>
      <c r="K8" s="52">
        <v>18805.15</v>
      </c>
      <c r="L8" s="34">
        <f t="shared" si="0"/>
        <v>0</v>
      </c>
      <c r="M8" s="33">
        <f t="shared" si="1"/>
        <v>0</v>
      </c>
      <c r="N8" s="46">
        <v>1</v>
      </c>
    </row>
    <row r="9" spans="1:14" s="19" customFormat="1" ht="53.25" customHeight="1">
      <c r="A9" s="41">
        <v>250</v>
      </c>
      <c r="B9" s="48" t="s">
        <v>52</v>
      </c>
      <c r="C9" s="58">
        <v>327563</v>
      </c>
      <c r="D9" s="48" t="s">
        <v>49</v>
      </c>
      <c r="E9" s="48" t="s">
        <v>50</v>
      </c>
      <c r="F9" s="42" t="s">
        <v>51</v>
      </c>
      <c r="G9" s="48" t="s">
        <v>53</v>
      </c>
      <c r="H9" s="43" t="s">
        <v>47</v>
      </c>
      <c r="I9" s="49"/>
      <c r="J9" s="45">
        <v>43095.1</v>
      </c>
      <c r="K9" s="52">
        <v>20858.15</v>
      </c>
      <c r="L9" s="34">
        <f t="shared" si="0"/>
        <v>0</v>
      </c>
      <c r="M9" s="33">
        <f t="shared" si="1"/>
        <v>0</v>
      </c>
      <c r="N9" s="46">
        <v>1</v>
      </c>
    </row>
    <row r="10" spans="1:14" s="19" customFormat="1" ht="53.25" customHeight="1">
      <c r="A10" s="41">
        <v>325</v>
      </c>
      <c r="B10" s="48" t="s">
        <v>54</v>
      </c>
      <c r="C10" s="58">
        <v>70925</v>
      </c>
      <c r="D10" s="48" t="s">
        <v>55</v>
      </c>
      <c r="E10" s="48" t="s">
        <v>56</v>
      </c>
      <c r="F10" s="42" t="s">
        <v>57</v>
      </c>
      <c r="G10" s="48" t="s">
        <v>58</v>
      </c>
      <c r="H10" s="43" t="s">
        <v>59</v>
      </c>
      <c r="I10" s="49"/>
      <c r="J10" s="45">
        <v>8333.4</v>
      </c>
      <c r="K10" s="44">
        <v>8287.3</v>
      </c>
      <c r="L10" s="34">
        <f t="shared" si="0"/>
        <v>0</v>
      </c>
      <c r="M10" s="33">
        <f t="shared" si="1"/>
        <v>0</v>
      </c>
      <c r="N10" s="46">
        <v>1</v>
      </c>
    </row>
    <row r="11" spans="1:14" s="19" customFormat="1" ht="53.25" customHeight="1">
      <c r="A11" s="41">
        <v>326</v>
      </c>
      <c r="B11" s="48" t="s">
        <v>60</v>
      </c>
      <c r="C11" s="58">
        <v>70926</v>
      </c>
      <c r="D11" s="48" t="s">
        <v>55</v>
      </c>
      <c r="E11" s="48" t="s">
        <v>56</v>
      </c>
      <c r="F11" s="42" t="s">
        <v>57</v>
      </c>
      <c r="G11" s="48" t="s">
        <v>61</v>
      </c>
      <c r="H11" s="43" t="s">
        <v>59</v>
      </c>
      <c r="I11" s="49"/>
      <c r="J11" s="45">
        <v>10813.7</v>
      </c>
      <c r="K11" s="44">
        <v>10755.3</v>
      </c>
      <c r="L11" s="34">
        <f t="shared" si="0"/>
        <v>0</v>
      </c>
      <c r="M11" s="33">
        <f t="shared" si="1"/>
        <v>0</v>
      </c>
      <c r="N11" s="46">
        <v>1</v>
      </c>
    </row>
    <row r="12" spans="1:14" s="19" customFormat="1" ht="53.25" customHeight="1">
      <c r="A12" s="41">
        <v>327</v>
      </c>
      <c r="B12" s="48" t="s">
        <v>62</v>
      </c>
      <c r="C12" s="58">
        <v>70927</v>
      </c>
      <c r="D12" s="48" t="s">
        <v>55</v>
      </c>
      <c r="E12" s="48" t="s">
        <v>56</v>
      </c>
      <c r="F12" s="42" t="s">
        <v>57</v>
      </c>
      <c r="G12" s="48" t="s">
        <v>46</v>
      </c>
      <c r="H12" s="43" t="s">
        <v>59</v>
      </c>
      <c r="I12" s="49"/>
      <c r="J12" s="45">
        <v>13298.7</v>
      </c>
      <c r="K12" s="44">
        <v>13225.8</v>
      </c>
      <c r="L12" s="34">
        <f t="shared" si="0"/>
        <v>0</v>
      </c>
      <c r="M12" s="33">
        <f t="shared" si="1"/>
        <v>0</v>
      </c>
      <c r="N12" s="46">
        <v>1</v>
      </c>
    </row>
    <row r="13" spans="1:14" s="19" customFormat="1" ht="53.25" customHeight="1">
      <c r="A13" s="41">
        <v>328</v>
      </c>
      <c r="B13" s="48" t="s">
        <v>63</v>
      </c>
      <c r="C13" s="58">
        <v>70131</v>
      </c>
      <c r="D13" s="48" t="s">
        <v>64</v>
      </c>
      <c r="E13" s="48" t="s">
        <v>65</v>
      </c>
      <c r="F13" s="42" t="s">
        <v>66</v>
      </c>
      <c r="G13" s="48" t="s">
        <v>46</v>
      </c>
      <c r="H13" s="43" t="s">
        <v>59</v>
      </c>
      <c r="I13" s="49"/>
      <c r="J13" s="45">
        <v>18033.5</v>
      </c>
      <c r="K13" s="44">
        <v>17936.1</v>
      </c>
      <c r="L13" s="34">
        <f t="shared" si="0"/>
        <v>0</v>
      </c>
      <c r="M13" s="33">
        <f t="shared" si="1"/>
        <v>0</v>
      </c>
      <c r="N13" s="46">
        <v>1</v>
      </c>
    </row>
    <row r="14" spans="1:14" s="19" customFormat="1" ht="53.25" customHeight="1">
      <c r="A14" s="41">
        <v>329</v>
      </c>
      <c r="B14" s="48" t="s">
        <v>67</v>
      </c>
      <c r="C14" s="58">
        <v>70132</v>
      </c>
      <c r="D14" s="48" t="s">
        <v>64</v>
      </c>
      <c r="E14" s="48" t="s">
        <v>65</v>
      </c>
      <c r="F14" s="42" t="s">
        <v>66</v>
      </c>
      <c r="G14" s="48" t="s">
        <v>68</v>
      </c>
      <c r="H14" s="43" t="s">
        <v>59</v>
      </c>
      <c r="I14" s="49"/>
      <c r="J14" s="45">
        <v>23425.6</v>
      </c>
      <c r="K14" s="44">
        <v>23298</v>
      </c>
      <c r="L14" s="34">
        <f t="shared" si="0"/>
        <v>0</v>
      </c>
      <c r="M14" s="33">
        <f t="shared" si="1"/>
        <v>0</v>
      </c>
      <c r="N14" s="46">
        <v>1</v>
      </c>
    </row>
    <row r="15" spans="1:14" s="19" customFormat="1" ht="53.25" customHeight="1">
      <c r="A15" s="41">
        <v>330</v>
      </c>
      <c r="B15" s="48" t="s">
        <v>69</v>
      </c>
      <c r="C15" s="58">
        <v>70134</v>
      </c>
      <c r="D15" s="48" t="s">
        <v>64</v>
      </c>
      <c r="E15" s="48" t="s">
        <v>65</v>
      </c>
      <c r="F15" s="42" t="s">
        <v>66</v>
      </c>
      <c r="G15" s="48" t="s">
        <v>53</v>
      </c>
      <c r="H15" s="43" t="s">
        <v>59</v>
      </c>
      <c r="I15" s="49"/>
      <c r="J15" s="45">
        <v>28820</v>
      </c>
      <c r="K15" s="44">
        <v>28664.4</v>
      </c>
      <c r="L15" s="34">
        <f t="shared" si="0"/>
        <v>0</v>
      </c>
      <c r="M15" s="33">
        <f t="shared" si="1"/>
        <v>0</v>
      </c>
      <c r="N15" s="46">
        <v>1</v>
      </c>
    </row>
    <row r="16" spans="1:14" s="19" customFormat="1" ht="53.25" customHeight="1">
      <c r="A16" s="41">
        <v>331</v>
      </c>
      <c r="B16" s="48" t="s">
        <v>70</v>
      </c>
      <c r="C16" s="58">
        <v>70133</v>
      </c>
      <c r="D16" s="48" t="s">
        <v>64</v>
      </c>
      <c r="E16" s="48" t="s">
        <v>65</v>
      </c>
      <c r="F16" s="42" t="s">
        <v>66</v>
      </c>
      <c r="G16" s="48" t="s">
        <v>71</v>
      </c>
      <c r="H16" s="43" t="s">
        <v>59</v>
      </c>
      <c r="I16" s="49"/>
      <c r="J16" s="45">
        <v>43198.1</v>
      </c>
      <c r="K16" s="44">
        <v>42964.8</v>
      </c>
      <c r="L16" s="34">
        <f t="shared" si="0"/>
        <v>0</v>
      </c>
      <c r="M16" s="33">
        <f t="shared" si="1"/>
        <v>0</v>
      </c>
      <c r="N16" s="46">
        <v>1</v>
      </c>
    </row>
    <row r="17" spans="1:14" s="19" customFormat="1" ht="53.25" customHeight="1">
      <c r="A17" s="41">
        <v>332</v>
      </c>
      <c r="B17" s="50" t="s">
        <v>72</v>
      </c>
      <c r="C17" s="59">
        <v>70135</v>
      </c>
      <c r="D17" s="50" t="s">
        <v>73</v>
      </c>
      <c r="E17" s="50" t="s">
        <v>65</v>
      </c>
      <c r="F17" s="42" t="s">
        <v>66</v>
      </c>
      <c r="G17" s="50" t="s">
        <v>74</v>
      </c>
      <c r="H17" s="43" t="s">
        <v>59</v>
      </c>
      <c r="I17" s="49"/>
      <c r="J17" s="45">
        <v>53983.4</v>
      </c>
      <c r="K17" s="44">
        <v>53691</v>
      </c>
      <c r="L17" s="34">
        <f t="shared" si="0"/>
        <v>0</v>
      </c>
      <c r="M17" s="33">
        <f t="shared" si="1"/>
        <v>0</v>
      </c>
      <c r="N17" s="46">
        <v>1</v>
      </c>
    </row>
    <row r="18" spans="1:14" s="19" customFormat="1" ht="53.25" customHeight="1">
      <c r="A18" s="41">
        <v>333</v>
      </c>
      <c r="B18" s="50" t="s">
        <v>75</v>
      </c>
      <c r="C18" s="59">
        <v>70136</v>
      </c>
      <c r="D18" s="50" t="s">
        <v>73</v>
      </c>
      <c r="E18" s="50" t="s">
        <v>65</v>
      </c>
      <c r="F18" s="42" t="s">
        <v>66</v>
      </c>
      <c r="G18" s="50" t="s">
        <v>76</v>
      </c>
      <c r="H18" s="43" t="s">
        <v>59</v>
      </c>
      <c r="I18" s="49"/>
      <c r="J18" s="45">
        <v>70156.1</v>
      </c>
      <c r="K18" s="44">
        <v>69776.5</v>
      </c>
      <c r="L18" s="34">
        <f t="shared" si="0"/>
        <v>0</v>
      </c>
      <c r="M18" s="33">
        <f t="shared" si="1"/>
        <v>0</v>
      </c>
      <c r="N18" s="46">
        <v>1</v>
      </c>
    </row>
    <row r="19" spans="1:14" s="19" customFormat="1" ht="53.25" customHeight="1">
      <c r="A19" s="41">
        <v>334</v>
      </c>
      <c r="B19" s="51" t="s">
        <v>77</v>
      </c>
      <c r="C19" s="60">
        <v>70137</v>
      </c>
      <c r="D19" s="51" t="s">
        <v>73</v>
      </c>
      <c r="E19" s="51" t="s">
        <v>65</v>
      </c>
      <c r="F19" s="42" t="s">
        <v>66</v>
      </c>
      <c r="G19" s="48" t="s">
        <v>78</v>
      </c>
      <c r="H19" s="43" t="s">
        <v>59</v>
      </c>
      <c r="I19" s="49"/>
      <c r="J19" s="45">
        <v>86341.8</v>
      </c>
      <c r="K19" s="44">
        <v>85874.8</v>
      </c>
      <c r="L19" s="34">
        <f t="shared" si="0"/>
        <v>0</v>
      </c>
      <c r="M19" s="33">
        <f t="shared" si="1"/>
        <v>0</v>
      </c>
      <c r="N19" s="46">
        <v>1</v>
      </c>
    </row>
    <row r="20" spans="1:14" s="19" customFormat="1" ht="53.25" customHeight="1">
      <c r="A20" s="41">
        <v>335</v>
      </c>
      <c r="B20" s="51" t="s">
        <v>79</v>
      </c>
      <c r="C20" s="60">
        <v>70138</v>
      </c>
      <c r="D20" s="51" t="s">
        <v>73</v>
      </c>
      <c r="E20" s="51" t="s">
        <v>65</v>
      </c>
      <c r="F20" s="42" t="s">
        <v>66</v>
      </c>
      <c r="G20" s="48" t="s">
        <v>80</v>
      </c>
      <c r="H20" s="43" t="s">
        <v>59</v>
      </c>
      <c r="I20" s="49"/>
      <c r="J20" s="45">
        <v>129477.3</v>
      </c>
      <c r="K20" s="44">
        <v>128778.1</v>
      </c>
      <c r="L20" s="34">
        <f t="shared" si="0"/>
        <v>0</v>
      </c>
      <c r="M20" s="33">
        <f t="shared" si="1"/>
        <v>0</v>
      </c>
      <c r="N20" s="46">
        <v>1</v>
      </c>
    </row>
    <row r="21" spans="1:14" ht="24.75" customHeight="1">
      <c r="A21" s="53" t="s">
        <v>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26">
        <f>SUM(L7:L20)</f>
        <v>0</v>
      </c>
      <c r="M21" s="32">
        <f>SUM(M7:M20)</f>
        <v>0</v>
      </c>
      <c r="N21" s="47">
        <f>AVERAGE(N7:N20)</f>
        <v>1.3571428571428572</v>
      </c>
    </row>
    <row r="22" spans="1:14" ht="24.75" customHeight="1">
      <c r="A22" s="53" t="s">
        <v>10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26">
        <f>L21*0.1</f>
        <v>0</v>
      </c>
      <c r="M22" s="32">
        <f>M21*0.1</f>
        <v>0</v>
      </c>
      <c r="N22" s="29"/>
    </row>
    <row r="23" spans="1:14" ht="24.75" customHeight="1">
      <c r="A23" s="53" t="s">
        <v>11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26">
        <f>L21+L22</f>
        <v>0</v>
      </c>
      <c r="M23" s="32">
        <f>M22+M21</f>
        <v>0</v>
      </c>
      <c r="N23" s="29"/>
    </row>
    <row r="29" spans="9:14" s="19" customFormat="1" ht="12.75">
      <c r="I29" s="27"/>
      <c r="J29" s="28"/>
      <c r="K29" s="28"/>
      <c r="L29" s="28"/>
      <c r="M29" s="28"/>
      <c r="N29" s="27"/>
    </row>
    <row r="32" ht="12.75">
      <c r="D32" s="19"/>
    </row>
  </sheetData>
  <sheetProtection/>
  <mergeCells count="5">
    <mergeCell ref="A23:K23"/>
    <mergeCell ref="A22:K22"/>
    <mergeCell ref="A2:N2"/>
    <mergeCell ref="A3:N3"/>
    <mergeCell ref="A21:K21"/>
  </mergeCells>
  <printOptions/>
  <pageMargins left="0.7" right="0.7" top="0.75" bottom="0.75" header="0.3" footer="0.3"/>
  <pageSetup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0" t="s">
        <v>12</v>
      </c>
      <c r="C2" s="30"/>
      <c r="D2" s="30"/>
      <c r="E2" s="31" t="s">
        <v>41</v>
      </c>
    </row>
    <row r="4" ht="15" thickBot="1"/>
    <row r="5" spans="2:7" ht="36.75" thickBot="1">
      <c r="B5" s="3" t="s">
        <v>13</v>
      </c>
      <c r="C5" s="4" t="s">
        <v>39</v>
      </c>
      <c r="E5" s="22" t="s">
        <v>31</v>
      </c>
      <c r="F5" s="23" t="s">
        <v>32</v>
      </c>
      <c r="G5" s="24" t="s">
        <v>33</v>
      </c>
    </row>
    <row r="6" spans="2:7" ht="15" thickBot="1">
      <c r="B6" s="5"/>
      <c r="C6" s="6"/>
      <c r="E6" s="10">
        <f>specifikacija!L21</f>
        <v>0</v>
      </c>
      <c r="F6" s="11">
        <f>specifikacija!M21</f>
        <v>0</v>
      </c>
      <c r="G6" s="12">
        <f>specifikacija!M23</f>
        <v>0</v>
      </c>
    </row>
    <row r="7" spans="2:7" ht="36.75" thickBot="1">
      <c r="B7" s="3" t="s">
        <v>14</v>
      </c>
      <c r="C7" s="7" t="s">
        <v>28</v>
      </c>
      <c r="E7" s="55" t="s">
        <v>34</v>
      </c>
      <c r="F7" s="56"/>
      <c r="G7" s="5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5">
        <f>specifikacija!N21</f>
        <v>1.3571428571428572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0" t="s">
        <v>27</v>
      </c>
      <c r="C17" s="21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2021-05-19T14:42:54Z</dcterms:modified>
  <cp:category/>
  <cp:version/>
  <cp:contentType/>
  <cp:contentStatus/>
</cp:coreProperties>
</file>