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resenius- specifikacija" sheetId="1" r:id="rId1"/>
    <sheet name="Fresenius - Obrazac KVI" sheetId="2" r:id="rId2"/>
  </sheets>
  <definedNames>
    <definedName name="_xlnm.Print_Area" localSheetId="1">'Fresenius - Obrazac KVI'!$A$1:$H$22</definedName>
    <definedName name="_xlnm.Print_Area" localSheetId="0">'Fresenius- specifikacija'!$A$1:$L$24</definedName>
  </definedNames>
  <calcPr fullCalcOnLoad="1"/>
</workbook>
</file>

<file path=xl/sharedStrings.xml><?xml version="1.0" encoding="utf-8"?>
<sst xmlns="http://schemas.openxmlformats.org/spreadsheetml/2006/main" count="119" uniqueCount="88">
  <si>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</si>
  <si>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</si>
  <si>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</si>
  <si>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</si>
  <si>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</si>
  <si>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</si>
  <si>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</si>
  <si>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</si>
  <si>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</si>
  <si>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</si>
  <si>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</si>
  <si>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</si>
  <si>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</si>
  <si>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</si>
  <si>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</si>
  <si>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</si>
  <si>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</si>
  <si>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</si>
  <si>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</si>
  <si>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</si>
  <si>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</si>
  <si>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</si>
  <si>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</si>
  <si>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</si>
  <si>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</si>
  <si>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</si>
  <si>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</si>
  <si>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</si>
  <si>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</si>
  <si>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</si>
  <si>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</si>
  <si>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</si>
  <si>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</si>
  <si>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</si>
  <si>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</si>
  <si>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Назив добављача: Fresenius Medical Care d.o.o.</t>
  </si>
  <si>
    <t>Dijalizator, Sintetičko vlakno, High - flux 1.3m2 sterilisan bez etilenoksida</t>
  </si>
  <si>
    <t xml:space="preserve">Fresenius Medical Care p.m. Fresenius Medical Care Srbija </t>
  </si>
  <si>
    <t>kom.</t>
  </si>
  <si>
    <t>Dijalizator, Sintetičko vlakno, High - flux 1.4m2 sterilisan bez etilenoksida</t>
  </si>
  <si>
    <t>Fresenius Medical Care Nemačka</t>
  </si>
  <si>
    <t>Dijalizator, Sintetičko vlakno, High - flux 1.6m2 sterilisan bez etilenoksida</t>
  </si>
  <si>
    <t>Dijalizator, Sintetičko vlakno, High - flux 1.8m2 sterilisan bez etilenoksida</t>
  </si>
  <si>
    <t>Dijalizator, Sintetičko vlakno, High - flux 1.8m2 sterilisan bez etilenoksida, Hemodijafiltracija</t>
  </si>
  <si>
    <t>Dijalizator, Sintetičko vlakno, High - flux 2.2m2 sterilisan bez etilenoksida, Hemodijafiltracija</t>
  </si>
  <si>
    <t>Dijalizator, Sintetičko vlakno, High - flux 2.3m2 sterilisan bez etilenoksida, Hemodijafiltracija</t>
  </si>
  <si>
    <t>Dijalizator, Sintetičko vlakno, Low - flux 1.3m2 sterilisan bez etilenoksida</t>
  </si>
  <si>
    <t>Dijalizator, Sintetičko vlakno, Low - flux 1.4m2 sterilisan bez etilenoksida</t>
  </si>
  <si>
    <t>Dijalizator, Sintetičko vlakno, Low - flux 1.6m2 sterilisan bez etilenoksida</t>
  </si>
  <si>
    <t>Dijalizator, Sintetičko vlakno, Low - flux 1.8m2 sterilisan bez etilenoksida</t>
  </si>
  <si>
    <t>Igle za hemodijalizu, 14G</t>
  </si>
  <si>
    <t>Igle za hemodijalizu, 15G</t>
  </si>
  <si>
    <t>Igle za hemodijalizu, 16G</t>
  </si>
  <si>
    <t>Igle za hemodijalizu, 17G</t>
  </si>
  <si>
    <t>Заштићени назив понуђеног добра и каталошки број</t>
  </si>
  <si>
    <t>Hemoflow F 60S
5007161</t>
  </si>
  <si>
    <t>FX 60 Classix
F00002386</t>
  </si>
  <si>
    <t>Hemoflow F 70S
5007171</t>
  </si>
  <si>
    <t>Hemoflow HF 80S
5007181</t>
  </si>
  <si>
    <t>FX 100 Classix
F00002388</t>
  </si>
  <si>
    <t>Hemoflow HdF 100S
5007191</t>
  </si>
  <si>
    <t>Hemoflow F 6HPS
5007061</t>
  </si>
  <si>
    <t>FX 8
5004731</t>
  </si>
  <si>
    <t>Hemoflow F 7HPS
5007071</t>
  </si>
  <si>
    <t>Hemoflow F 8HPS
5007081</t>
  </si>
  <si>
    <t>Fistula needle 14GA-R25
Fistula needle 14GV-R25
5082441
5082571</t>
  </si>
  <si>
    <t>Fistula needle 15GA-R25
Fistula needle 15GV-R25
5088621
5088631</t>
  </si>
  <si>
    <t>Fistula needle 16GA-R25
Fistula needle 16GV-R25
5088641
5088651</t>
  </si>
  <si>
    <t>Fistula needle 17GA-R25
Fistula needle 17GV-R25
5088661
5088671</t>
  </si>
  <si>
    <t>Fresenius Medical Care d.o.o.</t>
  </si>
  <si>
    <t>404-1-110/18-63</t>
  </si>
  <si>
    <t>Maтеријал за дијализу - заједнички материјал за све типове дијализних машина</t>
  </si>
  <si>
    <t>HD19001</t>
  </si>
  <si>
    <t>HD19002</t>
  </si>
  <si>
    <t>HD19004</t>
  </si>
  <si>
    <t>HD19007</t>
  </si>
  <si>
    <t>HD19015</t>
  </si>
  <si>
    <t>HD19016</t>
  </si>
  <si>
    <t>HD19018</t>
  </si>
  <si>
    <t>HD19020</t>
  </si>
  <si>
    <t>HD19021</t>
  </si>
  <si>
    <t>HD19022</t>
  </si>
  <si>
    <t>HD19023</t>
  </si>
  <si>
    <t>HD19024</t>
  </si>
  <si>
    <t>HD19012</t>
  </si>
  <si>
    <t>HD19013</t>
  </si>
  <si>
    <t>КПП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</si>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</sst>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55" borderId="19" xfId="0" applyFont="1" applyFill="1" applyBorder="1" applyAlignment="1">
      <alignment horizontal="center" vertical="center" wrapText="1"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6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6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7" fillId="0" borderId="19" xfId="95" applyFont="1" applyBorder="1" applyAlignment="1">
      <alignment horizontal="center" vertical="center" wrapText="1"/>
      <protection/>
    </xf>
    <xf numFmtId="0" fontId="56" fillId="57" borderId="19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6" fillId="55" borderId="25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3" fillId="55" borderId="25" xfId="96" applyNumberFormat="1" applyFont="1" applyFill="1" applyBorder="1" applyAlignment="1">
      <alignment horizontal="center" vertical="center" wrapText="1"/>
      <protection/>
    </xf>
    <xf numFmtId="0" fontId="3" fillId="55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4" fontId="3" fillId="58" borderId="2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4" fontId="56" fillId="0" borderId="27" xfId="0" applyNumberFormat="1" applyFont="1" applyBorder="1" applyAlignment="1">
      <alignment horizontal="center" vertical="center"/>
    </xf>
    <xf numFmtId="0" fontId="3" fillId="58" borderId="25" xfId="0" applyFont="1" applyFill="1" applyBorder="1" applyAlignment="1">
      <alignment horizontal="center" vertical="center" wrapText="1"/>
    </xf>
    <xf numFmtId="4" fontId="60" fillId="58" borderId="19" xfId="0" applyNumberFormat="1" applyFont="1" applyFill="1" applyBorder="1" applyAlignment="1">
      <alignment horizontal="center" vertical="center" wrapText="1"/>
    </xf>
    <xf numFmtId="4" fontId="60" fillId="58" borderId="19" xfId="0" applyNumberFormat="1" applyFont="1" applyFill="1" applyBorder="1" applyAlignment="1">
      <alignment horizontal="center" vertical="center"/>
    </xf>
    <xf numFmtId="4" fontId="60" fillId="58" borderId="25" xfId="0" applyNumberFormat="1" applyFont="1" applyFill="1" applyBorder="1" applyAlignment="1">
      <alignment horizontal="center" vertical="center" wrapText="1"/>
    </xf>
    <xf numFmtId="4" fontId="60" fillId="58" borderId="25" xfId="0" applyNumberFormat="1" applyFont="1" applyFill="1" applyBorder="1" applyAlignment="1">
      <alignment horizontal="center" vertical="center"/>
    </xf>
    <xf numFmtId="4" fontId="2" fillId="58" borderId="19" xfId="0" applyNumberFormat="1" applyFont="1" applyFill="1" applyBorder="1" applyAlignment="1">
      <alignment horizontal="center" vertical="center"/>
    </xf>
    <xf numFmtId="4" fontId="2" fillId="55" borderId="19" xfId="0" applyNumberFormat="1" applyFont="1" applyFill="1" applyBorder="1" applyAlignment="1">
      <alignment horizontal="center" vertical="center"/>
    </xf>
    <xf numFmtId="0" fontId="2" fillId="58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right" vertical="center" wrapText="1"/>
    </xf>
    <xf numFmtId="0" fontId="56" fillId="55" borderId="28" xfId="0" applyFont="1" applyFill="1" applyBorder="1" applyAlignment="1">
      <alignment horizontal="right" vertical="center" wrapText="1"/>
    </xf>
    <xf numFmtId="0" fontId="56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6" borderId="23" xfId="94" applyNumberFormat="1" applyFont="1" applyFill="1" applyBorder="1" applyAlignment="1">
      <alignment horizontal="center" vertical="center" wrapText="1"/>
      <protection/>
    </xf>
    <xf numFmtId="4" fontId="54" fillId="56" borderId="29" xfId="94" applyNumberFormat="1" applyFont="1" applyFill="1" applyBorder="1" applyAlignment="1">
      <alignment horizontal="center" vertical="center" wrapText="1"/>
      <protection/>
    </xf>
    <xf numFmtId="4" fontId="54" fillId="56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23" customWidth="1"/>
    <col min="9" max="9" width="14.57421875" style="29" hidden="1" customWidth="1"/>
    <col min="10" max="10" width="15.140625" style="23" customWidth="1"/>
    <col min="11" max="11" width="17.421875" style="29" hidden="1" customWidth="1"/>
    <col min="12" max="12" width="18.7109375" style="23" customWidth="1"/>
    <col min="13" max="13" width="13.421875" style="29" hidden="1" customWidth="1"/>
    <col min="14" max="15" width="9.140625" style="23" customWidth="1"/>
    <col min="16" max="16" width="9.140625" style="0" customWidth="1"/>
  </cols>
  <sheetData>
    <row r="2" spans="1:12" ht="12.7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5" ht="12.75">
      <c r="A4" s="55" t="s">
        <v>35</v>
      </c>
      <c r="B4" s="55"/>
      <c r="C4" s="55"/>
      <c r="D4" s="55"/>
      <c r="E4" s="55"/>
    </row>
    <row r="6" spans="1:13" ht="48" customHeight="1">
      <c r="A6" s="30" t="s">
        <v>0</v>
      </c>
      <c r="B6" s="30" t="s">
        <v>1</v>
      </c>
      <c r="C6" s="2" t="s">
        <v>32</v>
      </c>
      <c r="D6" s="2" t="s">
        <v>86</v>
      </c>
      <c r="E6" s="33" t="s">
        <v>54</v>
      </c>
      <c r="F6" s="2" t="s">
        <v>5</v>
      </c>
      <c r="G6" s="35" t="s">
        <v>6</v>
      </c>
      <c r="H6" s="24" t="s">
        <v>7</v>
      </c>
      <c r="I6" s="42" t="s">
        <v>8</v>
      </c>
      <c r="J6" s="36" t="s">
        <v>9</v>
      </c>
      <c r="K6" s="25" t="s">
        <v>10</v>
      </c>
      <c r="L6" s="24" t="s">
        <v>2</v>
      </c>
      <c r="M6" s="25" t="s">
        <v>24</v>
      </c>
    </row>
    <row r="7" spans="1:13" ht="53.25" customHeight="1">
      <c r="A7" s="31">
        <v>1</v>
      </c>
      <c r="B7" s="32" t="s">
        <v>36</v>
      </c>
      <c r="C7" s="22" t="s">
        <v>72</v>
      </c>
      <c r="D7" s="22"/>
      <c r="E7" s="21" t="s">
        <v>55</v>
      </c>
      <c r="F7" s="34" t="s">
        <v>37</v>
      </c>
      <c r="G7" s="34" t="s">
        <v>38</v>
      </c>
      <c r="H7" s="37"/>
      <c r="I7" s="43">
        <v>500</v>
      </c>
      <c r="J7" s="41">
        <v>447</v>
      </c>
      <c r="K7" s="38">
        <f>I7*H7</f>
        <v>0</v>
      </c>
      <c r="L7" s="26">
        <f>J7*H7</f>
        <v>0</v>
      </c>
      <c r="M7" s="25">
        <v>3</v>
      </c>
    </row>
    <row r="8" spans="1:13" ht="49.5" customHeight="1">
      <c r="A8" s="31">
        <v>2</v>
      </c>
      <c r="B8" s="32" t="s">
        <v>39</v>
      </c>
      <c r="C8" s="22" t="s">
        <v>73</v>
      </c>
      <c r="D8" s="22"/>
      <c r="E8" s="21" t="s">
        <v>56</v>
      </c>
      <c r="F8" s="34" t="s">
        <v>40</v>
      </c>
      <c r="G8" s="34" t="s">
        <v>38</v>
      </c>
      <c r="H8" s="37"/>
      <c r="I8" s="43">
        <v>520</v>
      </c>
      <c r="J8" s="41">
        <v>490</v>
      </c>
      <c r="K8" s="38">
        <f aca="true" t="shared" si="0" ref="K8:K21">I8*H8</f>
        <v>0</v>
      </c>
      <c r="L8" s="26">
        <f aca="true" t="shared" si="1" ref="L8:L21">J8*H8</f>
        <v>0</v>
      </c>
      <c r="M8" s="25">
        <v>3</v>
      </c>
    </row>
    <row r="9" spans="1:13" ht="49.5" customHeight="1">
      <c r="A9" s="31">
        <v>4</v>
      </c>
      <c r="B9" s="32" t="s">
        <v>41</v>
      </c>
      <c r="C9" s="22" t="s">
        <v>74</v>
      </c>
      <c r="D9" s="22"/>
      <c r="E9" s="21" t="s">
        <v>57</v>
      </c>
      <c r="F9" s="34" t="s">
        <v>37</v>
      </c>
      <c r="G9" s="34" t="s">
        <v>38</v>
      </c>
      <c r="H9" s="37"/>
      <c r="I9" s="44">
        <v>600</v>
      </c>
      <c r="J9" s="41">
        <v>543</v>
      </c>
      <c r="K9" s="38">
        <f t="shared" si="0"/>
        <v>0</v>
      </c>
      <c r="L9" s="26">
        <f t="shared" si="1"/>
        <v>0</v>
      </c>
      <c r="M9" s="25">
        <v>4</v>
      </c>
    </row>
    <row r="10" spans="1:13" ht="49.5" customHeight="1">
      <c r="A10" s="31">
        <v>7</v>
      </c>
      <c r="B10" s="32" t="s">
        <v>42</v>
      </c>
      <c r="C10" s="22" t="s">
        <v>75</v>
      </c>
      <c r="D10" s="22"/>
      <c r="E10" s="21" t="s">
        <v>58</v>
      </c>
      <c r="F10" s="34" t="s">
        <v>37</v>
      </c>
      <c r="G10" s="34" t="s">
        <v>38</v>
      </c>
      <c r="H10" s="37"/>
      <c r="I10" s="43">
        <v>640</v>
      </c>
      <c r="J10" s="41">
        <v>543</v>
      </c>
      <c r="K10" s="38">
        <f t="shared" si="0"/>
        <v>0</v>
      </c>
      <c r="L10" s="26">
        <f t="shared" si="1"/>
        <v>0</v>
      </c>
      <c r="M10" s="25">
        <v>4</v>
      </c>
    </row>
    <row r="11" spans="1:13" ht="49.5" customHeight="1">
      <c r="A11" s="31">
        <v>8</v>
      </c>
      <c r="B11" s="32" t="s">
        <v>43</v>
      </c>
      <c r="C11" s="22" t="s">
        <v>75</v>
      </c>
      <c r="D11" s="22"/>
      <c r="E11" s="21" t="s">
        <v>58</v>
      </c>
      <c r="F11" s="34" t="s">
        <v>37</v>
      </c>
      <c r="G11" s="34" t="s">
        <v>38</v>
      </c>
      <c r="H11" s="37"/>
      <c r="I11" s="45">
        <v>640</v>
      </c>
      <c r="J11" s="41">
        <v>543</v>
      </c>
      <c r="K11" s="38">
        <f t="shared" si="0"/>
        <v>0</v>
      </c>
      <c r="L11" s="26">
        <f t="shared" si="1"/>
        <v>0</v>
      </c>
      <c r="M11" s="25">
        <v>3</v>
      </c>
    </row>
    <row r="12" spans="1:13" ht="49.5" customHeight="1">
      <c r="A12" s="31">
        <v>12</v>
      </c>
      <c r="B12" s="32" t="s">
        <v>44</v>
      </c>
      <c r="C12" s="22" t="s">
        <v>84</v>
      </c>
      <c r="D12" s="22"/>
      <c r="E12" s="21" t="s">
        <v>59</v>
      </c>
      <c r="F12" s="34" t="s">
        <v>40</v>
      </c>
      <c r="G12" s="34" t="s">
        <v>38</v>
      </c>
      <c r="H12" s="37"/>
      <c r="I12" s="43">
        <v>1240</v>
      </c>
      <c r="J12" s="41">
        <v>743</v>
      </c>
      <c r="K12" s="38">
        <f t="shared" si="0"/>
        <v>0</v>
      </c>
      <c r="L12" s="26">
        <f t="shared" si="1"/>
        <v>0</v>
      </c>
      <c r="M12" s="25">
        <v>2</v>
      </c>
    </row>
    <row r="13" spans="1:13" ht="49.5" customHeight="1">
      <c r="A13" s="31">
        <v>13</v>
      </c>
      <c r="B13" s="32" t="s">
        <v>45</v>
      </c>
      <c r="C13" s="22" t="s">
        <v>85</v>
      </c>
      <c r="D13" s="22"/>
      <c r="E13" s="21" t="s">
        <v>60</v>
      </c>
      <c r="F13" s="34" t="s">
        <v>37</v>
      </c>
      <c r="G13" s="34" t="s">
        <v>38</v>
      </c>
      <c r="H13" s="37"/>
      <c r="I13" s="45">
        <v>1250</v>
      </c>
      <c r="J13" s="41">
        <v>723</v>
      </c>
      <c r="K13" s="38">
        <f t="shared" si="0"/>
        <v>0</v>
      </c>
      <c r="L13" s="26">
        <f t="shared" si="1"/>
        <v>0</v>
      </c>
      <c r="M13" s="25">
        <v>3</v>
      </c>
    </row>
    <row r="14" spans="1:13" ht="49.5" customHeight="1">
      <c r="A14" s="31">
        <v>16</v>
      </c>
      <c r="B14" s="32" t="s">
        <v>46</v>
      </c>
      <c r="C14" s="22" t="s">
        <v>76</v>
      </c>
      <c r="D14" s="22"/>
      <c r="E14" s="21" t="s">
        <v>61</v>
      </c>
      <c r="F14" s="34" t="s">
        <v>37</v>
      </c>
      <c r="G14" s="34" t="s">
        <v>38</v>
      </c>
      <c r="H14" s="37"/>
      <c r="I14" s="43">
        <v>500</v>
      </c>
      <c r="J14" s="41">
        <v>453</v>
      </c>
      <c r="K14" s="38">
        <f t="shared" si="0"/>
        <v>0</v>
      </c>
      <c r="L14" s="26">
        <f t="shared" si="1"/>
        <v>0</v>
      </c>
      <c r="M14" s="25">
        <v>3</v>
      </c>
    </row>
    <row r="15" spans="1:13" ht="49.5" customHeight="1">
      <c r="A15" s="31">
        <v>17</v>
      </c>
      <c r="B15" s="32" t="s">
        <v>47</v>
      </c>
      <c r="C15" s="22" t="s">
        <v>77</v>
      </c>
      <c r="D15" s="22"/>
      <c r="E15" s="21" t="s">
        <v>62</v>
      </c>
      <c r="F15" s="34" t="s">
        <v>40</v>
      </c>
      <c r="G15" s="34" t="s">
        <v>38</v>
      </c>
      <c r="H15" s="37"/>
      <c r="I15" s="43">
        <v>520</v>
      </c>
      <c r="J15" s="41">
        <v>497</v>
      </c>
      <c r="K15" s="38">
        <f t="shared" si="0"/>
        <v>0</v>
      </c>
      <c r="L15" s="26">
        <f t="shared" si="1"/>
        <v>0</v>
      </c>
      <c r="M15" s="25">
        <v>3</v>
      </c>
    </row>
    <row r="16" spans="1:13" ht="49.5" customHeight="1">
      <c r="A16" s="31">
        <v>19</v>
      </c>
      <c r="B16" s="32" t="s">
        <v>48</v>
      </c>
      <c r="C16" s="22" t="s">
        <v>78</v>
      </c>
      <c r="D16" s="22"/>
      <c r="E16" s="21" t="s">
        <v>63</v>
      </c>
      <c r="F16" s="34" t="s">
        <v>37</v>
      </c>
      <c r="G16" s="34" t="s">
        <v>38</v>
      </c>
      <c r="H16" s="37"/>
      <c r="I16" s="46">
        <v>600</v>
      </c>
      <c r="J16" s="40">
        <v>543</v>
      </c>
      <c r="K16" s="38">
        <f t="shared" si="0"/>
        <v>0</v>
      </c>
      <c r="L16" s="26">
        <f t="shared" si="1"/>
        <v>0</v>
      </c>
      <c r="M16" s="25">
        <v>4</v>
      </c>
    </row>
    <row r="17" spans="1:13" ht="49.5" customHeight="1">
      <c r="A17" s="31">
        <v>21</v>
      </c>
      <c r="B17" s="32" t="s">
        <v>49</v>
      </c>
      <c r="C17" s="22" t="s">
        <v>79</v>
      </c>
      <c r="D17" s="22"/>
      <c r="E17" s="21" t="s">
        <v>64</v>
      </c>
      <c r="F17" s="34" t="s">
        <v>37</v>
      </c>
      <c r="G17" s="34" t="s">
        <v>38</v>
      </c>
      <c r="H17" s="37"/>
      <c r="I17" s="43">
        <v>640</v>
      </c>
      <c r="J17" s="40">
        <v>543</v>
      </c>
      <c r="K17" s="38">
        <f t="shared" si="0"/>
        <v>0</v>
      </c>
      <c r="L17" s="26">
        <f t="shared" si="1"/>
        <v>0</v>
      </c>
      <c r="M17" s="25">
        <v>3</v>
      </c>
    </row>
    <row r="18" spans="1:13" ht="56.25" customHeight="1">
      <c r="A18" s="31">
        <v>22</v>
      </c>
      <c r="B18" s="32" t="s">
        <v>50</v>
      </c>
      <c r="C18" s="22" t="s">
        <v>80</v>
      </c>
      <c r="D18" s="22"/>
      <c r="E18" s="21" t="s">
        <v>65</v>
      </c>
      <c r="F18" s="34" t="s">
        <v>40</v>
      </c>
      <c r="G18" s="34" t="s">
        <v>38</v>
      </c>
      <c r="H18" s="37"/>
      <c r="I18" s="43">
        <v>23.5</v>
      </c>
      <c r="J18" s="40">
        <v>23.5</v>
      </c>
      <c r="K18" s="38">
        <f t="shared" si="0"/>
        <v>0</v>
      </c>
      <c r="L18" s="26">
        <f t="shared" si="1"/>
        <v>0</v>
      </c>
      <c r="M18" s="25">
        <v>1</v>
      </c>
    </row>
    <row r="19" spans="1:13" ht="55.5" customHeight="1">
      <c r="A19" s="31">
        <v>23</v>
      </c>
      <c r="B19" s="32" t="s">
        <v>51</v>
      </c>
      <c r="C19" s="22" t="s">
        <v>81</v>
      </c>
      <c r="D19" s="22"/>
      <c r="E19" s="21" t="s">
        <v>66</v>
      </c>
      <c r="F19" s="34" t="s">
        <v>40</v>
      </c>
      <c r="G19" s="34" t="s">
        <v>38</v>
      </c>
      <c r="H19" s="37"/>
      <c r="I19" s="43">
        <v>23.5</v>
      </c>
      <c r="J19" s="40">
        <v>23.5</v>
      </c>
      <c r="K19" s="38">
        <f t="shared" si="0"/>
        <v>0</v>
      </c>
      <c r="L19" s="26">
        <f t="shared" si="1"/>
        <v>0</v>
      </c>
      <c r="M19" s="25">
        <v>1</v>
      </c>
    </row>
    <row r="20" spans="1:13" ht="55.5" customHeight="1">
      <c r="A20" s="31">
        <v>24</v>
      </c>
      <c r="B20" s="32" t="s">
        <v>52</v>
      </c>
      <c r="C20" s="22" t="s">
        <v>82</v>
      </c>
      <c r="D20" s="22"/>
      <c r="E20" s="21" t="s">
        <v>67</v>
      </c>
      <c r="F20" s="34" t="s">
        <v>40</v>
      </c>
      <c r="G20" s="34" t="s">
        <v>38</v>
      </c>
      <c r="H20" s="37"/>
      <c r="I20" s="43">
        <v>23.5</v>
      </c>
      <c r="J20" s="40">
        <v>23.5</v>
      </c>
      <c r="K20" s="38">
        <f t="shared" si="0"/>
        <v>0</v>
      </c>
      <c r="L20" s="26">
        <f t="shared" si="1"/>
        <v>0</v>
      </c>
      <c r="M20" s="25">
        <v>1</v>
      </c>
    </row>
    <row r="21" spans="1:15" s="1" customFormat="1" ht="57" customHeight="1">
      <c r="A21" s="31">
        <v>25</v>
      </c>
      <c r="B21" s="32" t="s">
        <v>53</v>
      </c>
      <c r="C21" s="22" t="s">
        <v>83</v>
      </c>
      <c r="D21" s="22"/>
      <c r="E21" s="20" t="s">
        <v>68</v>
      </c>
      <c r="F21" s="34" t="s">
        <v>40</v>
      </c>
      <c r="G21" s="34" t="s">
        <v>38</v>
      </c>
      <c r="H21" s="37"/>
      <c r="I21" s="43">
        <v>23.5</v>
      </c>
      <c r="J21" s="40">
        <v>23.5</v>
      </c>
      <c r="K21" s="38">
        <f t="shared" si="0"/>
        <v>0</v>
      </c>
      <c r="L21" s="26">
        <f t="shared" si="1"/>
        <v>0</v>
      </c>
      <c r="M21" s="27">
        <v>1</v>
      </c>
      <c r="N21" s="28"/>
      <c r="O21" s="28"/>
    </row>
    <row r="22" spans="1:13" ht="21.75" customHeight="1">
      <c r="A22" s="52" t="s">
        <v>4</v>
      </c>
      <c r="B22" s="52"/>
      <c r="C22" s="53"/>
      <c r="D22" s="53"/>
      <c r="E22" s="53"/>
      <c r="F22" s="53"/>
      <c r="G22" s="52"/>
      <c r="H22" s="52"/>
      <c r="I22" s="52"/>
      <c r="J22" s="52"/>
      <c r="K22" s="47">
        <f>K7+K8+K9+K10+K11+K12+K13+K14+K15+K16+K17+K18+K19+K20+K21</f>
        <v>0</v>
      </c>
      <c r="L22" s="48">
        <f>SUM(L7:L21)</f>
        <v>0</v>
      </c>
      <c r="M22" s="49">
        <f>AVERAGE(M7:M21)</f>
        <v>2.6</v>
      </c>
    </row>
    <row r="23" spans="1:13" ht="18.75" customHeight="1">
      <c r="A23" s="51" t="s">
        <v>87</v>
      </c>
      <c r="B23" s="51"/>
      <c r="C23" s="51"/>
      <c r="D23" s="51"/>
      <c r="E23" s="51"/>
      <c r="F23" s="51"/>
      <c r="G23" s="51"/>
      <c r="H23" s="51"/>
      <c r="I23" s="51"/>
      <c r="J23" s="51"/>
      <c r="K23" s="47">
        <f>K22*0.1</f>
        <v>0</v>
      </c>
      <c r="L23" s="48">
        <f>L22*0.1</f>
        <v>0</v>
      </c>
      <c r="M23" s="49"/>
    </row>
    <row r="24" spans="1:13" ht="18" customHeight="1">
      <c r="A24" s="51" t="s">
        <v>3</v>
      </c>
      <c r="B24" s="51"/>
      <c r="C24" s="51"/>
      <c r="D24" s="51"/>
      <c r="E24" s="51"/>
      <c r="F24" s="51"/>
      <c r="G24" s="51"/>
      <c r="H24" s="51"/>
      <c r="I24" s="51"/>
      <c r="J24" s="51"/>
      <c r="K24" s="47">
        <f>SUM(K22:K23)</f>
        <v>0</v>
      </c>
      <c r="L24" s="48">
        <f>SUM(L22:L23)</f>
        <v>0</v>
      </c>
      <c r="M24" s="49"/>
    </row>
  </sheetData>
  <sheetProtection/>
  <mergeCells count="5">
    <mergeCell ref="A23:J23"/>
    <mergeCell ref="A24:J24"/>
    <mergeCell ref="A22:J22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L16" sqref="L15:L1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69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70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'Fresenius- specifikacija'!K22</f>
        <v>0</v>
      </c>
      <c r="F6" s="13">
        <f>'Fresenius- specifikacija'!L22</f>
        <v>0</v>
      </c>
      <c r="G6" s="14">
        <f>'Fresenius- specifikacija'!L24</f>
        <v>0</v>
      </c>
    </row>
    <row r="7" spans="2:7" ht="24.75" customHeight="1" thickBot="1">
      <c r="B7" s="6" t="s">
        <v>16</v>
      </c>
      <c r="C7" s="15" t="s">
        <v>17</v>
      </c>
      <c r="D7" s="5"/>
      <c r="E7" s="56" t="s">
        <v>18</v>
      </c>
      <c r="F7" s="57"/>
      <c r="G7" s="58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50">
        <f>'Fresenius- specifikacija'!M22</f>
        <v>2.6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34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38.25">
      <c r="B17" s="6" t="s">
        <v>28</v>
      </c>
      <c r="C17" s="7" t="s">
        <v>71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39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2019-09-24T12:44:02Z</dcterms:modified>
  <cp:category/>
  <cp:version/>
  <cp:contentType/>
  <cp:contentStatus/>
</cp:coreProperties>
</file>