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<sst xmlns="http://schemas.openxmlformats.org/spreadsheetml/2006/main" count="99" uniqueCount="86">
  <si>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</si>
  <si>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</si>
  <si>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</si>
  <si>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</si>
  <si>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</si>
  <si>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</si>
  <si>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</si>
  <si>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</si>
  <si>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</si>
  <si>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</si>
  <si>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</si>
  <si>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</si>
  <si>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</si>
  <si>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</si>
  <si>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</si>
  <si>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</si>
  <si>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</si>
  <si>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</si>
  <si>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</si>
  <si>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</si>
  <si>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</si>
  <si>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</si>
  <si>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</si>
  <si>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</si>
  <si>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</si>
  <si>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</si>
  <si>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</si>
  <si>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</si>
  <si>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</si>
  <si>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</si>
  <si>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</si>
  <si>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</si>
  <si>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</si>
  <si>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</si>
  <si>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</si>
  <si>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</si>
  <si>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</si>
  <si>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</si>
  <si>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</si>
  <si>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koncentrat za rastvor za infuziju</t>
  </si>
  <si>
    <t>Лекови за лечење ретких болести</t>
  </si>
  <si>
    <t>404-1-110/19-9</t>
  </si>
  <si>
    <t>bočica</t>
  </si>
  <si>
    <t>cerliponaza alfa za lečenje infantilnog oblika neuronske ceroidne lipofuscinoze CLN2</t>
  </si>
  <si>
    <t>Brineura</t>
  </si>
  <si>
    <t>Biomarin International Limited, Irska</t>
  </si>
  <si>
    <t>prašak sa rastvaračem za intraventrikularnu infuziju</t>
  </si>
  <si>
    <t>2 po150 mg</t>
  </si>
  <si>
    <t>set</t>
  </si>
  <si>
    <t>mercaptamin kapsule za lečenje cistinoze</t>
  </si>
  <si>
    <t>Cystagon</t>
  </si>
  <si>
    <t>Orphan Europe, Francuska</t>
  </si>
  <si>
    <t>kapsula</t>
  </si>
  <si>
    <t>150 mg</t>
  </si>
  <si>
    <t>mercaptamin, za lečenje cistinoze oka</t>
  </si>
  <si>
    <t>Cystadrops</t>
  </si>
  <si>
    <t>rastvor za kapi za oči</t>
  </si>
  <si>
    <t xml:space="preserve"> 3,8 mg/ml</t>
  </si>
  <si>
    <t>kutija</t>
  </si>
  <si>
    <t xml:space="preserve">elosulfaze alfa </t>
  </si>
  <si>
    <t>Vimizim</t>
  </si>
  <si>
    <t>1 mg/ml; 5ml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</si>
  <si>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</si>
  <si>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</si>
  <si>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</si>
  <si>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</si>
  <si>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</si>
  <si>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</si>
  <si>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tableta za oralni rastvor</t>
  </si>
  <si>
    <t>100 mg</t>
  </si>
  <si>
    <t>vandetanib 300 mg, za lečenje medularnog karcinom štitaste žlezde</t>
  </si>
  <si>
    <t>Caprelsa</t>
  </si>
  <si>
    <t>Genzyme Ltd, UK</t>
  </si>
  <si>
    <t>tableta</t>
  </si>
  <si>
    <t>300 mg</t>
  </si>
  <si>
    <t>vandetanib 100 mg, za lečenje medularnog karcinom štitaste žlezde</t>
  </si>
  <si>
    <t>INO-PHARM D.O.O.</t>
  </si>
  <si>
    <t>INO-PHARM D.O.O</t>
  </si>
  <si>
    <t>RB00001</t>
  </si>
  <si>
    <t>RB00007</t>
  </si>
  <si>
    <t>0055012</t>
  </si>
  <si>
    <t>RB00004</t>
  </si>
  <si>
    <t>RB00002</t>
  </si>
  <si>
    <t>TU00002</t>
  </si>
  <si>
    <t>TU00001</t>
  </si>
  <si>
    <t>RB00003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</si>
</sst>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" fontId="50" fillId="0" borderId="10" xfId="59" applyNumberFormat="1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51" fillId="0" borderId="10" xfId="59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49" fontId="55" fillId="35" borderId="16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6" fillId="35" borderId="16" xfId="60" applyNumberFormat="1" applyFont="1" applyFill="1" applyBorder="1" applyAlignment="1">
      <alignment horizontal="center" vertical="center" wrapText="1"/>
      <protection/>
    </xf>
    <xf numFmtId="4" fontId="55" fillId="35" borderId="16" xfId="0" applyNumberFormat="1" applyFont="1" applyFill="1" applyBorder="1" applyAlignment="1">
      <alignment horizontal="center" vertical="center" wrapText="1"/>
    </xf>
    <xf numFmtId="1" fontId="55" fillId="36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3" fontId="54" fillId="37" borderId="18" xfId="0" applyNumberFormat="1" applyFont="1" applyFill="1" applyBorder="1" applyAlignment="1">
      <alignment horizontal="center" vertical="center" wrapText="1"/>
    </xf>
    <xf numFmtId="4" fontId="55" fillId="35" borderId="19" xfId="0" applyNumberFormat="1" applyFont="1" applyFill="1" applyBorder="1" applyAlignment="1">
      <alignment horizontal="center" vertical="center" wrapText="1"/>
    </xf>
    <xf numFmtId="4" fontId="54" fillId="0" borderId="18" xfId="0" applyNumberFormat="1" applyFont="1" applyBorder="1" applyAlignment="1">
      <alignment horizontal="center" vertical="center" wrapText="1"/>
    </xf>
    <xf numFmtId="4" fontId="55" fillId="36" borderId="20" xfId="0" applyNumberFormat="1" applyFont="1" applyFill="1" applyBorder="1" applyAlignment="1">
      <alignment horizontal="center" vertical="center" wrapText="1"/>
    </xf>
    <xf numFmtId="4" fontId="51" fillId="36" borderId="21" xfId="0" applyNumberFormat="1" applyFont="1" applyFill="1" applyBorder="1" applyAlignment="1">
      <alignment horizontal="center" vertical="center" wrapText="1"/>
    </xf>
    <xf numFmtId="4" fontId="55" fillId="36" borderId="10" xfId="0" applyNumberFormat="1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4" fontId="51" fillId="0" borderId="21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2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58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5" xfId="58"/>
    <cellStyle name="Normal 4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C6" sqref="C6:C13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19.71093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0"/>
    </row>
    <row r="3" spans="1:14" ht="12.75" customHeight="1">
      <c r="A3" s="65" t="s">
        <v>76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30"/>
    </row>
    <row r="5" spans="1:14" s="36" customFormat="1" ht="45.75" customHeight="1">
      <c r="A5" s="38" t="s">
        <v>33</v>
      </c>
      <c r="B5" s="38" t="s">
        <v>34</v>
      </c>
      <c r="C5" s="39" t="s">
        <v>0</v>
      </c>
      <c r="D5" s="40" t="s">
        <v>28</v>
      </c>
      <c r="E5" s="40" t="s">
        <v>2</v>
      </c>
      <c r="F5" s="40" t="s">
        <v>1</v>
      </c>
      <c r="G5" s="40" t="s">
        <v>38</v>
      </c>
      <c r="H5" s="41" t="s">
        <v>3</v>
      </c>
      <c r="I5" s="40" t="s">
        <v>4</v>
      </c>
      <c r="J5" s="50" t="s">
        <v>5</v>
      </c>
      <c r="K5" s="54" t="s">
        <v>36</v>
      </c>
      <c r="L5" s="52" t="s">
        <v>6</v>
      </c>
      <c r="M5" s="42" t="s">
        <v>7</v>
      </c>
      <c r="N5" s="43" t="s">
        <v>8</v>
      </c>
    </row>
    <row r="6" spans="1:14" s="35" customFormat="1" ht="45.75" customHeight="1">
      <c r="A6" s="57">
        <v>2</v>
      </c>
      <c r="B6" s="57" t="s">
        <v>43</v>
      </c>
      <c r="C6" s="57" t="s">
        <v>85</v>
      </c>
      <c r="D6" s="57" t="s">
        <v>44</v>
      </c>
      <c r="E6" s="57" t="s">
        <v>45</v>
      </c>
      <c r="F6" s="57" t="s">
        <v>46</v>
      </c>
      <c r="G6" s="57" t="s">
        <v>47</v>
      </c>
      <c r="H6" s="58" t="s">
        <v>48</v>
      </c>
      <c r="I6" s="58"/>
      <c r="J6" s="59">
        <v>2558036.8</v>
      </c>
      <c r="K6" s="60">
        <v>2896000</v>
      </c>
      <c r="L6" s="61">
        <f>I6*K6</f>
        <v>0</v>
      </c>
      <c r="M6" s="62">
        <f>I6*J6</f>
        <v>0</v>
      </c>
      <c r="N6" s="34">
        <v>1</v>
      </c>
    </row>
    <row r="7" spans="1:14" s="35" customFormat="1" ht="45.75" customHeight="1">
      <c r="A7" s="37">
        <v>6</v>
      </c>
      <c r="B7" s="37" t="s">
        <v>49</v>
      </c>
      <c r="C7" s="69" t="s">
        <v>78</v>
      </c>
      <c r="D7" s="37" t="s">
        <v>50</v>
      </c>
      <c r="E7" s="37" t="s">
        <v>51</v>
      </c>
      <c r="F7" s="37" t="s">
        <v>52</v>
      </c>
      <c r="G7" s="37" t="s">
        <v>53</v>
      </c>
      <c r="H7" s="47" t="s">
        <v>52</v>
      </c>
      <c r="I7" s="49"/>
      <c r="J7" s="51">
        <v>620</v>
      </c>
      <c r="K7" s="46">
        <v>620</v>
      </c>
      <c r="L7" s="53">
        <f aca="true" t="shared" si="0" ref="L7:L13">I7*K7</f>
        <v>0</v>
      </c>
      <c r="M7" s="33">
        <f aca="true" t="shared" si="1" ref="M7:M12">I7*J7</f>
        <v>0</v>
      </c>
      <c r="N7" s="34">
        <v>1</v>
      </c>
    </row>
    <row r="8" spans="1:14" s="35" customFormat="1" ht="45.75" customHeight="1">
      <c r="A8" s="37">
        <v>7</v>
      </c>
      <c r="B8" s="37" t="s">
        <v>54</v>
      </c>
      <c r="C8" s="70" t="s">
        <v>79</v>
      </c>
      <c r="D8" s="37" t="s">
        <v>55</v>
      </c>
      <c r="E8" s="37" t="s">
        <v>51</v>
      </c>
      <c r="F8" s="37" t="s">
        <v>56</v>
      </c>
      <c r="G8" s="37" t="s">
        <v>57</v>
      </c>
      <c r="H8" s="47" t="s">
        <v>58</v>
      </c>
      <c r="I8" s="48"/>
      <c r="J8" s="51">
        <v>136899.64</v>
      </c>
      <c r="K8" s="46">
        <v>136899.64</v>
      </c>
      <c r="L8" s="53">
        <f t="shared" si="0"/>
        <v>0</v>
      </c>
      <c r="M8" s="33">
        <f t="shared" si="1"/>
        <v>0</v>
      </c>
      <c r="N8" s="34">
        <v>1</v>
      </c>
    </row>
    <row r="9" spans="1:14" s="35" customFormat="1" ht="45.75" customHeight="1">
      <c r="A9" s="37">
        <v>9</v>
      </c>
      <c r="B9" s="37" t="s">
        <v>59</v>
      </c>
      <c r="C9" s="56" t="s">
        <v>80</v>
      </c>
      <c r="D9" s="37" t="s">
        <v>60</v>
      </c>
      <c r="E9" s="37" t="s">
        <v>45</v>
      </c>
      <c r="F9" s="37" t="s">
        <v>39</v>
      </c>
      <c r="G9" s="37" t="s">
        <v>61</v>
      </c>
      <c r="H9" s="47" t="s">
        <v>42</v>
      </c>
      <c r="I9" s="48"/>
      <c r="J9" s="51">
        <v>91543.2</v>
      </c>
      <c r="K9" s="46">
        <v>91543.2</v>
      </c>
      <c r="L9" s="53">
        <f t="shared" si="0"/>
        <v>0</v>
      </c>
      <c r="M9" s="33">
        <f t="shared" si="1"/>
        <v>0</v>
      </c>
      <c r="N9" s="34">
        <v>1</v>
      </c>
    </row>
    <row r="10" spans="1:14" s="35" customFormat="1" ht="45.75" customHeight="1">
      <c r="A10" s="37">
        <v>11</v>
      </c>
      <c r="B10" s="37" t="s">
        <v>62</v>
      </c>
      <c r="C10" s="69" t="s">
        <v>81</v>
      </c>
      <c r="D10" s="37" t="s">
        <v>63</v>
      </c>
      <c r="E10" s="37" t="s">
        <v>64</v>
      </c>
      <c r="F10" s="37" t="s">
        <v>39</v>
      </c>
      <c r="G10" s="37" t="s">
        <v>65</v>
      </c>
      <c r="H10" s="47" t="s">
        <v>42</v>
      </c>
      <c r="I10" s="48"/>
      <c r="J10" s="51">
        <v>740807.18</v>
      </c>
      <c r="K10" s="46">
        <v>740807.18</v>
      </c>
      <c r="L10" s="53">
        <f t="shared" si="0"/>
        <v>0</v>
      </c>
      <c r="M10" s="33">
        <f t="shared" si="1"/>
        <v>0</v>
      </c>
      <c r="N10" s="34">
        <v>1</v>
      </c>
    </row>
    <row r="11" spans="1:14" s="35" customFormat="1" ht="45.75" customHeight="1">
      <c r="A11" s="37">
        <v>12</v>
      </c>
      <c r="B11" s="37" t="s">
        <v>66</v>
      </c>
      <c r="C11" s="69" t="s">
        <v>82</v>
      </c>
      <c r="D11" s="37" t="s">
        <v>67</v>
      </c>
      <c r="E11" s="37" t="s">
        <v>45</v>
      </c>
      <c r="F11" s="37" t="s">
        <v>68</v>
      </c>
      <c r="G11" s="37" t="s">
        <v>69</v>
      </c>
      <c r="H11" s="47" t="s">
        <v>68</v>
      </c>
      <c r="I11" s="48"/>
      <c r="J11" s="51">
        <v>2989.53</v>
      </c>
      <c r="K11" s="46">
        <v>2989.53</v>
      </c>
      <c r="L11" s="53">
        <f t="shared" si="0"/>
        <v>0</v>
      </c>
      <c r="M11" s="33">
        <f t="shared" si="1"/>
        <v>0</v>
      </c>
      <c r="N11" s="34">
        <v>1</v>
      </c>
    </row>
    <row r="12" spans="1:14" s="35" customFormat="1" ht="45.75" customHeight="1">
      <c r="A12" s="37">
        <v>15</v>
      </c>
      <c r="B12" s="37" t="s">
        <v>70</v>
      </c>
      <c r="C12" s="69" t="s">
        <v>83</v>
      </c>
      <c r="D12" s="37" t="s">
        <v>71</v>
      </c>
      <c r="E12" s="37" t="s">
        <v>72</v>
      </c>
      <c r="F12" s="37" t="s">
        <v>73</v>
      </c>
      <c r="G12" s="37" t="s">
        <v>74</v>
      </c>
      <c r="H12" s="47" t="s">
        <v>73</v>
      </c>
      <c r="I12" s="49"/>
      <c r="J12" s="51">
        <v>20668.87</v>
      </c>
      <c r="K12" s="55">
        <v>20668.87</v>
      </c>
      <c r="L12" s="53">
        <f t="shared" si="0"/>
        <v>0</v>
      </c>
      <c r="M12" s="33">
        <f t="shared" si="1"/>
        <v>0</v>
      </c>
      <c r="N12" s="34">
        <v>1</v>
      </c>
    </row>
    <row r="13" spans="1:14" s="35" customFormat="1" ht="45.75" customHeight="1">
      <c r="A13" s="37">
        <v>16</v>
      </c>
      <c r="B13" s="37" t="s">
        <v>75</v>
      </c>
      <c r="C13" s="57" t="s">
        <v>84</v>
      </c>
      <c r="D13" s="37" t="s">
        <v>71</v>
      </c>
      <c r="E13" s="37" t="s">
        <v>72</v>
      </c>
      <c r="F13" s="37" t="s">
        <v>73</v>
      </c>
      <c r="G13" s="37" t="s">
        <v>69</v>
      </c>
      <c r="H13" s="47" t="s">
        <v>73</v>
      </c>
      <c r="I13" s="48"/>
      <c r="J13" s="51">
        <v>7498.87</v>
      </c>
      <c r="K13" s="55">
        <v>7498.87</v>
      </c>
      <c r="L13" s="53">
        <f t="shared" si="0"/>
        <v>0</v>
      </c>
      <c r="M13" s="33">
        <f>I13*J13</f>
        <v>0</v>
      </c>
      <c r="N13" s="34">
        <v>1</v>
      </c>
    </row>
    <row r="14" spans="1:14" ht="18" customHeight="1">
      <c r="A14" s="64" t="s">
        <v>37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44">
        <f>SUM(L6:L13)</f>
        <v>0</v>
      </c>
      <c r="M14" s="44">
        <f>SUM(M6:M13)</f>
        <v>0</v>
      </c>
      <c r="N14" s="45">
        <f>AVERAGE(N6:N13)</f>
        <v>1</v>
      </c>
    </row>
    <row r="15" spans="1:14" ht="18" customHeight="1">
      <c r="A15" s="63" t="s">
        <v>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26">
        <f>L14*0.1</f>
        <v>0</v>
      </c>
      <c r="M15" s="28">
        <f>M14*0.1</f>
        <v>0</v>
      </c>
      <c r="N15" s="31"/>
    </row>
    <row r="16" spans="1:14" ht="18" customHeight="1">
      <c r="A16" s="63" t="s">
        <v>10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26">
        <f>L14+L15</f>
        <v>0</v>
      </c>
      <c r="M16" s="28">
        <f>M14+M15</f>
        <v>0</v>
      </c>
      <c r="N16" s="31"/>
    </row>
    <row r="17" ht="12.75" hidden="1">
      <c r="M17" s="27">
        <v>0.1</v>
      </c>
    </row>
  </sheetData>
  <sheetProtection/>
  <mergeCells count="5">
    <mergeCell ref="A16:K16"/>
    <mergeCell ref="A15:K15"/>
    <mergeCell ref="A14:K14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77</v>
      </c>
    </row>
    <row r="4" ht="15" thickBot="1"/>
    <row r="5" spans="2:7" ht="24.75" thickBot="1">
      <c r="B5" s="3" t="s">
        <v>16</v>
      </c>
      <c r="C5" s="4" t="s">
        <v>41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specifikacija!L14</f>
        <v>0</v>
      </c>
      <c r="F6" s="14">
        <f>specifikacija!M14</f>
        <v>0</v>
      </c>
      <c r="G6" s="15">
        <f>specifikacija!M16</f>
        <v>0</v>
      </c>
    </row>
    <row r="7" spans="2:7" ht="36.75" customHeight="1" thickBot="1">
      <c r="B7" s="3" t="s">
        <v>17</v>
      </c>
      <c r="C7" s="23" t="s">
        <v>32</v>
      </c>
      <c r="E7" s="66" t="s">
        <v>15</v>
      </c>
      <c r="F7" s="67"/>
      <c r="G7" s="6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specifikacija!N14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21</v>
      </c>
      <c r="C15" s="4" t="s">
        <v>40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2019-05-16T08:25:46Z</dcterms:modified>
  <cp:category/>
  <cp:version/>
  <cp:contentType/>
  <cp:contentStatus/>
</cp:coreProperties>
</file>