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<sst xmlns="http://schemas.openxmlformats.org/spreadsheetml/2006/main" count="81" uniqueCount="67">
  <si>
    <t>ЈКЛ</t>
  </si>
  <si>
    <t>Фармацеутски облик</t>
  </si>
  <si>
    <t>Произвођач</t>
  </si>
  <si>
    <t>Јединица мере</t>
  </si>
  <si>
    <t>Количина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</si>
  <si>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</si>
  <si>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</si>
  <si>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</si>
  <si>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</si>
  <si>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</si>
  <si>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</si>
  <si>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</si>
  <si>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</si>
  <si>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</si>
  <si>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</si>
  <si>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</si>
  <si>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</si>
  <si>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</si>
  <si>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</si>
  <si>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</si>
  <si>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</si>
  <si>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</si>
  <si>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</si>
  <si>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</si>
  <si>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</si>
  <si>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</si>
  <si>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</si>
  <si>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</si>
  <si>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</si>
  <si>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</si>
  <si>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</si>
  <si>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</si>
  <si>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</si>
  <si>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УКУПНА ВРЕДНОСТ БЕЗ ПДВ-А </t>
  </si>
  <si>
    <t>Лекови са Листе A и Листе А1 Листе лекова-поновљени поступак</t>
  </si>
  <si>
    <t>404-1-110/19-16</t>
  </si>
  <si>
    <t>33600000
15882000</t>
  </si>
  <si>
    <t>ИНН</t>
  </si>
  <si>
    <t>Заштићено име лека</t>
  </si>
  <si>
    <t>КПП</t>
  </si>
  <si>
    <t>Паковање и јачина лека</t>
  </si>
  <si>
    <t>оригинално паковање</t>
  </si>
  <si>
    <t>PHOENIX PHARMA D.O.O.</t>
  </si>
  <si>
    <t>PHOENIX PHARMA D.O.O</t>
  </si>
  <si>
    <t>NATRIXAM</t>
  </si>
  <si>
    <t xml:space="preserve">amlodipin,
indapamid
</t>
  </si>
  <si>
    <t>Laboratorios Servier S.L; Ampharm Prezdsiebiorstwo Farmaceutyczne S.A.; Servier (Ireland) Industries Ltd. Les Laboratories Servier Industrie; Egis Pharmaceuticals PLC; Egis Pharmaceuticals PLC</t>
  </si>
  <si>
    <t>tableta sa modifikovanim oslobađanjem</t>
  </si>
  <si>
    <t>30 po 5 mg+1.5 mg</t>
  </si>
  <si>
    <t>30 po 10 mg+1.5 mg</t>
  </si>
  <si>
    <t xml:space="preserve">Јединична цена без  
ПДВ-а </t>
  </si>
  <si>
    <t xml:space="preserve">Процењена  јединична цена без  
ПДВ-а </t>
  </si>
  <si>
    <t>BINEVOL PLUS</t>
  </si>
  <si>
    <t>nebivolol, hidrohlortiazid</t>
  </si>
  <si>
    <t>Pharmaswiss d.o.o., Beograd</t>
  </si>
  <si>
    <t>film tableta</t>
  </si>
  <si>
    <t>blister, 30 po (5mg+12,5mg)</t>
  </si>
  <si>
    <t>tizanidin</t>
  </si>
  <si>
    <t xml:space="preserve">SIRDALUD </t>
  </si>
  <si>
    <t>Novartis Urunleri</t>
  </si>
  <si>
    <t>tableta</t>
  </si>
  <si>
    <t>blister, 30 po 4 mg</t>
  </si>
  <si>
    <t>alprazolam</t>
  </si>
  <si>
    <t>KSALOL</t>
  </si>
  <si>
    <t>Galenika a.d.</t>
  </si>
  <si>
    <t>blister, 30 po 0,25 mg</t>
  </si>
  <si>
    <t xml:space="preserve"> blister, 30 po 0,50 mg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</si>
</sst>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2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4" fontId="49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wrapText="1"/>
      <protection/>
    </xf>
    <xf numFmtId="49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right" vertical="center" wrapText="1"/>
    </xf>
    <xf numFmtId="1" fontId="43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>
      <alignment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vertical="center"/>
    </xf>
    <xf numFmtId="0" fontId="54" fillId="33" borderId="16" xfId="0" applyFont="1" applyFill="1" applyBorder="1" applyAlignment="1">
      <alignment horizontal="center" vertical="center" wrapText="1"/>
    </xf>
    <xf numFmtId="49" fontId="54" fillId="34" borderId="16" xfId="0" applyNumberFormat="1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6" fillId="34" borderId="16" xfId="59" applyNumberFormat="1" applyFont="1" applyFill="1" applyBorder="1" applyAlignment="1">
      <alignment horizontal="center" vertical="center" wrapText="1"/>
      <protection/>
    </xf>
    <xf numFmtId="4" fontId="54" fillId="34" borderId="16" xfId="0" applyNumberFormat="1" applyFont="1" applyFill="1" applyBorder="1" applyAlignment="1">
      <alignment horizontal="center" vertical="center" wrapText="1"/>
    </xf>
    <xf numFmtId="4" fontId="54" fillId="35" borderId="16" xfId="0" applyNumberFormat="1" applyFont="1" applyFill="1" applyBorder="1" applyAlignment="1">
      <alignment horizontal="center" vertical="center" wrapText="1"/>
    </xf>
    <xf numFmtId="1" fontId="54" fillId="35" borderId="16" xfId="0" applyNumberFormat="1" applyFont="1" applyFill="1" applyBorder="1" applyAlignment="1">
      <alignment horizontal="center" vertical="center" wrapText="1"/>
    </xf>
    <xf numFmtId="4" fontId="52" fillId="33" borderId="17" xfId="0" applyNumberFormat="1" applyFont="1" applyFill="1" applyBorder="1" applyAlignment="1">
      <alignment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35" borderId="10" xfId="0" applyNumberFormat="1" applyFont="1" applyFill="1" applyBorder="1" applyAlignment="1">
      <alignment horizontal="center" vertical="center" wrapText="1"/>
    </xf>
    <xf numFmtId="4" fontId="52" fillId="37" borderId="10" xfId="0" applyNumberFormat="1" applyFont="1" applyFill="1" applyBorder="1" applyAlignment="1">
      <alignment horizontal="center" vertical="center" wrapText="1"/>
    </xf>
    <xf numFmtId="4" fontId="52" fillId="35" borderId="10" xfId="0" applyNumberFormat="1" applyFont="1" applyFill="1" applyBorder="1" applyAlignment="1">
      <alignment horizontal="center" vertical="center"/>
    </xf>
    <xf numFmtId="0" fontId="54" fillId="37" borderId="16" xfId="0" applyFont="1" applyFill="1" applyBorder="1" applyAlignment="1">
      <alignment horizontal="center" vertical="center" wrapText="1"/>
    </xf>
    <xf numFmtId="0" fontId="52" fillId="37" borderId="16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37" borderId="16" xfId="0" applyNumberFormat="1" applyFont="1" applyFill="1" applyBorder="1" applyAlignment="1">
      <alignment horizontal="center" vertical="center" wrapText="1"/>
    </xf>
    <xf numFmtId="49" fontId="52" fillId="37" borderId="16" xfId="0" applyNumberFormat="1" applyFont="1" applyFill="1" applyBorder="1" applyAlignment="1">
      <alignment horizontal="center" vertical="center" wrapText="1"/>
    </xf>
    <xf numFmtId="0" fontId="52" fillId="37" borderId="18" xfId="0" applyFont="1" applyFill="1" applyBorder="1" applyAlignment="1">
      <alignment horizontal="center" vertical="center" wrapText="1"/>
    </xf>
    <xf numFmtId="4" fontId="52" fillId="37" borderId="19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53" fillId="36" borderId="16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4" fontId="52" fillId="35" borderId="16" xfId="0" applyNumberFormat="1" applyFont="1" applyFill="1" applyBorder="1" applyAlignment="1">
      <alignment horizontal="center" vertical="center"/>
    </xf>
    <xf numFmtId="4" fontId="52" fillId="35" borderId="16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1" fontId="52" fillId="35" borderId="10" xfId="0" applyNumberFormat="1" applyFont="1" applyFill="1" applyBorder="1" applyAlignment="1">
      <alignment horizontal="center" vertical="center" wrapText="1"/>
    </xf>
    <xf numFmtId="1" fontId="52" fillId="0" borderId="17" xfId="0" applyNumberFormat="1" applyFont="1" applyBorder="1" applyAlignment="1">
      <alignment horizontal="center" vertical="center" wrapText="1"/>
    </xf>
    <xf numFmtId="1" fontId="52" fillId="35" borderId="16" xfId="0" applyNumberFormat="1" applyFont="1" applyFill="1" applyBorder="1" applyAlignment="1">
      <alignment horizontal="center" vertical="center" wrapText="1"/>
    </xf>
    <xf numFmtId="4" fontId="52" fillId="35" borderId="17" xfId="0" applyNumberFormat="1" applyFont="1" applyFill="1" applyBorder="1" applyAlignment="1">
      <alignment vertical="center" wrapText="1"/>
    </xf>
    <xf numFmtId="4" fontId="52" fillId="35" borderId="10" xfId="0" applyNumberFormat="1" applyFont="1" applyFill="1" applyBorder="1" applyAlignment="1">
      <alignment vertical="center" wrapText="1"/>
    </xf>
    <xf numFmtId="0" fontId="53" fillId="36" borderId="10" xfId="0" applyNumberFormat="1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 wrapText="1"/>
    </xf>
    <xf numFmtId="0" fontId="53" fillId="36" borderId="16" xfId="0" applyNumberFormat="1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36" borderId="18" xfId="0" applyFont="1" applyFill="1" applyBorder="1" applyAlignment="1">
      <alignment horizontal="center" vertical="center" wrapText="1"/>
    </xf>
    <xf numFmtId="3" fontId="53" fillId="0" borderId="16" xfId="0" applyNumberFormat="1" applyFont="1" applyBorder="1" applyAlignment="1">
      <alignment horizontal="center" vertical="center"/>
    </xf>
    <xf numFmtId="4" fontId="53" fillId="0" borderId="19" xfId="0" applyNumberFormat="1" applyFont="1" applyBorder="1" applyAlignment="1">
      <alignment horizontal="center" vertical="center" wrapText="1"/>
    </xf>
    <xf numFmtId="0" fontId="53" fillId="36" borderId="20" xfId="0" applyFont="1" applyFill="1" applyBorder="1" applyAlignment="1">
      <alignment horizontal="center" vertical="center" wrapText="1"/>
    </xf>
    <xf numFmtId="3" fontId="53" fillId="0" borderId="20" xfId="0" applyNumberFormat="1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 wrapText="1"/>
    </xf>
    <xf numFmtId="0" fontId="54" fillId="33" borderId="17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22" xfId="0" applyNumberFormat="1" applyFont="1" applyFill="1" applyBorder="1" applyAlignment="1">
      <alignment horizontal="center" vertical="center" wrapText="1"/>
    </xf>
    <xf numFmtId="4" fontId="51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="115" zoomScaleNormal="115" zoomScalePageLayoutView="0" workbookViewId="0" topLeftCell="A1">
      <selection activeCell="T6" sqref="T6"/>
    </sheetView>
  </sheetViews>
  <sheetFormatPr defaultColWidth="9.140625" defaultRowHeight="15"/>
  <cols>
    <col min="1" max="1" width="8.421875" style="20" customWidth="1"/>
    <col min="2" max="2" width="10.28125" style="24" customWidth="1"/>
    <col min="3" max="3" width="11.140625" style="24" customWidth="1"/>
    <col min="4" max="4" width="14.57421875" style="2" customWidth="1"/>
    <col min="5" max="5" width="14.57421875" style="35" customWidth="1"/>
    <col min="6" max="6" width="19.00390625" style="2" customWidth="1"/>
    <col min="7" max="7" width="13.421875" style="2" customWidth="1"/>
    <col min="8" max="8" width="12.28125" style="2" customWidth="1"/>
    <col min="9" max="9" width="10.00390625" style="2" customWidth="1"/>
    <col min="10" max="10" width="12.140625" style="2" customWidth="1"/>
    <col min="11" max="11" width="11.00390625" style="26" customWidth="1"/>
    <col min="12" max="12" width="11.57421875" style="26" hidden="1" customWidth="1"/>
    <col min="13" max="13" width="13.421875" style="26" hidden="1" customWidth="1"/>
    <col min="14" max="14" width="15.140625" style="26" customWidth="1"/>
    <col min="15" max="15" width="14.421875" style="28" hidden="1" customWidth="1"/>
    <col min="16" max="16384" width="9.140625" style="2" customWidth="1"/>
  </cols>
  <sheetData>
    <row r="1" spans="2:15" s="25" customFormat="1" ht="12.75">
      <c r="B1" s="24"/>
      <c r="C1" s="24"/>
      <c r="E1" s="35"/>
      <c r="K1" s="26"/>
      <c r="L1" s="26"/>
      <c r="M1" s="26"/>
      <c r="N1" s="26"/>
      <c r="O1" s="28"/>
    </row>
    <row r="2" spans="1:15" ht="12.75" customHeight="1">
      <c r="A2" s="87" t="s">
        <v>32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29"/>
    </row>
    <row r="3" spans="1:15" ht="12.75" customHeight="1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29"/>
    </row>
    <row r="5" spans="1:15" s="33" customFormat="1" ht="45.75" customHeight="1">
      <c r="A5" s="37" t="s">
        <v>31</v>
      </c>
      <c r="B5" s="38" t="s">
        <v>0</v>
      </c>
      <c r="C5" s="38" t="s">
        <v>37</v>
      </c>
      <c r="D5" s="39" t="s">
        <v>38</v>
      </c>
      <c r="E5" s="39" t="s">
        <v>39</v>
      </c>
      <c r="F5" s="39" t="s">
        <v>2</v>
      </c>
      <c r="G5" s="39" t="s">
        <v>1</v>
      </c>
      <c r="H5" s="39" t="s">
        <v>40</v>
      </c>
      <c r="I5" s="40" t="s">
        <v>3</v>
      </c>
      <c r="J5" s="39" t="s">
        <v>4</v>
      </c>
      <c r="K5" s="41" t="s">
        <v>50</v>
      </c>
      <c r="L5" s="42" t="s">
        <v>51</v>
      </c>
      <c r="M5" s="42" t="s">
        <v>5</v>
      </c>
      <c r="N5" s="41" t="s">
        <v>6</v>
      </c>
      <c r="O5" s="43" t="s">
        <v>7</v>
      </c>
    </row>
    <row r="6" spans="1:15" s="33" customFormat="1" ht="31.5" customHeight="1">
      <c r="A6" s="51">
        <v>26</v>
      </c>
      <c r="B6" s="53">
        <v>1107701</v>
      </c>
      <c r="C6" s="54" t="s">
        <v>53</v>
      </c>
      <c r="D6" s="51" t="s">
        <v>52</v>
      </c>
      <c r="E6" s="50"/>
      <c r="F6" s="51" t="s">
        <v>54</v>
      </c>
      <c r="G6" s="51" t="s">
        <v>55</v>
      </c>
      <c r="H6" s="55" t="s">
        <v>56</v>
      </c>
      <c r="I6" s="34" t="s">
        <v>41</v>
      </c>
      <c r="J6" s="52"/>
      <c r="K6" s="56">
        <v>316.64</v>
      </c>
      <c r="L6" s="63">
        <v>333.3</v>
      </c>
      <c r="M6" s="47">
        <f aca="true" t="shared" si="0" ref="M6:M11">J6*L6</f>
        <v>0</v>
      </c>
      <c r="N6" s="48">
        <f aca="true" t="shared" si="1" ref="N6:N11">K6*J6</f>
        <v>0</v>
      </c>
      <c r="O6" s="67">
        <v>3</v>
      </c>
    </row>
    <row r="7" spans="1:15" s="32" customFormat="1" ht="87" customHeight="1">
      <c r="A7" s="52">
        <v>34</v>
      </c>
      <c r="B7" s="70">
        <v>1104650</v>
      </c>
      <c r="C7" s="45" t="s">
        <v>45</v>
      </c>
      <c r="D7" s="45" t="s">
        <v>44</v>
      </c>
      <c r="E7" s="46"/>
      <c r="F7" s="45" t="s">
        <v>46</v>
      </c>
      <c r="G7" s="34" t="s">
        <v>47</v>
      </c>
      <c r="H7" s="34" t="s">
        <v>48</v>
      </c>
      <c r="I7" s="71" t="s">
        <v>41</v>
      </c>
      <c r="J7" s="72"/>
      <c r="K7" s="73">
        <v>419.4</v>
      </c>
      <c r="L7" s="49">
        <v>423</v>
      </c>
      <c r="M7" s="47">
        <f t="shared" si="0"/>
        <v>0</v>
      </c>
      <c r="N7" s="48">
        <f t="shared" si="1"/>
        <v>0</v>
      </c>
      <c r="O7" s="65">
        <v>1</v>
      </c>
    </row>
    <row r="8" spans="1:15" s="32" customFormat="1" ht="89.25" customHeight="1">
      <c r="A8" s="52">
        <v>35</v>
      </c>
      <c r="B8" s="70">
        <v>1104651</v>
      </c>
      <c r="C8" s="45" t="s">
        <v>45</v>
      </c>
      <c r="D8" s="52" t="s">
        <v>44</v>
      </c>
      <c r="E8" s="34"/>
      <c r="F8" s="34" t="s">
        <v>46</v>
      </c>
      <c r="G8" s="57" t="s">
        <v>47</v>
      </c>
      <c r="H8" s="57" t="s">
        <v>49</v>
      </c>
      <c r="I8" s="57" t="s">
        <v>41</v>
      </c>
      <c r="J8" s="74"/>
      <c r="K8" s="75">
        <v>482.7</v>
      </c>
      <c r="L8" s="49">
        <v>486.9</v>
      </c>
      <c r="M8" s="47">
        <f t="shared" si="0"/>
        <v>0</v>
      </c>
      <c r="N8" s="48">
        <f t="shared" si="1"/>
        <v>0</v>
      </c>
      <c r="O8" s="65">
        <v>1</v>
      </c>
    </row>
    <row r="9" spans="1:15" s="32" customFormat="1" ht="30" customHeight="1">
      <c r="A9" s="52">
        <v>132</v>
      </c>
      <c r="B9" s="76">
        <v>1165122</v>
      </c>
      <c r="C9" s="60" t="s">
        <v>57</v>
      </c>
      <c r="D9" s="74" t="s">
        <v>58</v>
      </c>
      <c r="E9" s="34"/>
      <c r="F9" s="77" t="s">
        <v>59</v>
      </c>
      <c r="G9" s="60" t="s">
        <v>60</v>
      </c>
      <c r="H9" s="78" t="s">
        <v>61</v>
      </c>
      <c r="I9" s="57" t="s">
        <v>41</v>
      </c>
      <c r="J9" s="79"/>
      <c r="K9" s="80">
        <v>339.2</v>
      </c>
      <c r="L9" s="62">
        <v>358.9</v>
      </c>
      <c r="M9" s="47">
        <f t="shared" si="0"/>
        <v>0</v>
      </c>
      <c r="N9" s="48">
        <f t="shared" si="1"/>
        <v>0</v>
      </c>
      <c r="O9" s="65">
        <v>2</v>
      </c>
    </row>
    <row r="10" spans="1:15" s="32" customFormat="1" ht="43.5" customHeight="1">
      <c r="A10" s="58">
        <v>180</v>
      </c>
      <c r="B10" s="81">
        <v>1071750</v>
      </c>
      <c r="C10" s="81" t="s">
        <v>62</v>
      </c>
      <c r="D10" s="45" t="s">
        <v>63</v>
      </c>
      <c r="E10" s="61"/>
      <c r="F10" s="81" t="s">
        <v>64</v>
      </c>
      <c r="G10" s="45" t="s">
        <v>60</v>
      </c>
      <c r="H10" s="81" t="s">
        <v>65</v>
      </c>
      <c r="I10" s="34" t="s">
        <v>41</v>
      </c>
      <c r="J10" s="82"/>
      <c r="K10" s="83">
        <v>51.71</v>
      </c>
      <c r="L10" s="64">
        <v>56.2</v>
      </c>
      <c r="M10" s="47">
        <f t="shared" si="0"/>
        <v>0</v>
      </c>
      <c r="N10" s="48">
        <f t="shared" si="1"/>
        <v>0</v>
      </c>
      <c r="O10" s="65">
        <v>3</v>
      </c>
    </row>
    <row r="11" spans="1:15" s="32" customFormat="1" ht="52.5" customHeight="1">
      <c r="A11" s="59">
        <v>181</v>
      </c>
      <c r="B11" s="81">
        <v>1071751</v>
      </c>
      <c r="C11" s="81" t="s">
        <v>62</v>
      </c>
      <c r="D11" s="45" t="s">
        <v>63</v>
      </c>
      <c r="E11" s="84"/>
      <c r="F11" s="81" t="s">
        <v>64</v>
      </c>
      <c r="G11" s="45" t="s">
        <v>60</v>
      </c>
      <c r="H11" s="81" t="s">
        <v>66</v>
      </c>
      <c r="I11" s="34" t="s">
        <v>41</v>
      </c>
      <c r="J11" s="82"/>
      <c r="K11" s="83">
        <v>84.37</v>
      </c>
      <c r="L11" s="64">
        <v>91.7</v>
      </c>
      <c r="M11" s="47">
        <f t="shared" si="0"/>
        <v>0</v>
      </c>
      <c r="N11" s="48">
        <f t="shared" si="1"/>
        <v>0</v>
      </c>
      <c r="O11" s="65">
        <v>3</v>
      </c>
    </row>
    <row r="12" spans="1:15" s="32" customFormat="1" ht="18" customHeight="1">
      <c r="A12" s="86" t="s">
        <v>33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68">
        <f>SUM(M6:M11)</f>
        <v>0</v>
      </c>
      <c r="N12" s="44">
        <f>SUM(N6:N11)</f>
        <v>0</v>
      </c>
      <c r="O12" s="66">
        <f>AVERAGEA(O6:O11)</f>
        <v>2.1666666666666665</v>
      </c>
    </row>
    <row r="13" spans="1:15" s="32" customFormat="1" ht="18" customHeight="1">
      <c r="A13" s="85" t="s">
        <v>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69">
        <f>M12*0.1</f>
        <v>0</v>
      </c>
      <c r="N13" s="27">
        <f>N12*0.1</f>
        <v>0</v>
      </c>
      <c r="O13" s="30"/>
    </row>
    <row r="14" spans="1:15" s="32" customFormat="1" ht="18" customHeight="1">
      <c r="A14" s="85" t="s">
        <v>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69">
        <f>M12+M13</f>
        <v>0</v>
      </c>
      <c r="N14" s="27">
        <f>N12+N13</f>
        <v>0</v>
      </c>
      <c r="O14" s="30"/>
    </row>
    <row r="15" ht="18" customHeight="1"/>
    <row r="16" ht="18" customHeight="1"/>
    <row r="17" ht="18" customHeight="1"/>
    <row r="18" ht="12.75" hidden="1"/>
  </sheetData>
  <sheetProtection/>
  <mergeCells count="5">
    <mergeCell ref="A14:L14"/>
    <mergeCell ref="A13:L13"/>
    <mergeCell ref="A12:L12"/>
    <mergeCell ref="A2:N2"/>
    <mergeCell ref="A3:N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10</v>
      </c>
      <c r="C2" s="10"/>
      <c r="D2" s="10"/>
      <c r="E2" s="10" t="s">
        <v>43</v>
      </c>
    </row>
    <row r="4" ht="15" thickBot="1"/>
    <row r="5" spans="2:7" ht="24.75" thickBot="1">
      <c r="B5" s="3" t="s">
        <v>15</v>
      </c>
      <c r="C5" s="4" t="s">
        <v>35</v>
      </c>
      <c r="E5" s="11" t="s">
        <v>11</v>
      </c>
      <c r="F5" s="12" t="s">
        <v>12</v>
      </c>
      <c r="G5" s="13" t="s">
        <v>13</v>
      </c>
    </row>
    <row r="6" spans="2:7" ht="15" thickBot="1">
      <c r="B6" s="5"/>
      <c r="C6" s="6"/>
      <c r="E6" s="14">
        <f>specifikacija!M12</f>
        <v>0</v>
      </c>
      <c r="F6" s="14">
        <f>specifikacija!N12</f>
        <v>0</v>
      </c>
      <c r="G6" s="15">
        <f>specifikacija!N14</f>
        <v>0</v>
      </c>
    </row>
    <row r="7" spans="2:7" ht="36.75" customHeight="1" thickBot="1">
      <c r="B7" s="3" t="s">
        <v>16</v>
      </c>
      <c r="C7" s="23" t="s">
        <v>30</v>
      </c>
      <c r="E7" s="88" t="s">
        <v>14</v>
      </c>
      <c r="F7" s="89"/>
      <c r="G7" s="90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17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7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21" t="s">
        <v>27</v>
      </c>
      <c r="E13" s="8" t="s">
        <v>24</v>
      </c>
      <c r="F13" s="31">
        <f>specifikacija!O12</f>
        <v>2.1666666666666665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20</v>
      </c>
      <c r="C15" s="4" t="s">
        <v>34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22" t="s">
        <v>28</v>
      </c>
      <c r="C17" s="21" t="s">
        <v>29</v>
      </c>
    </row>
    <row r="18" spans="2:3" ht="14.25">
      <c r="B18" s="5"/>
      <c r="C18" s="6"/>
    </row>
    <row r="19" spans="2:3" ht="25.5">
      <c r="B19" s="3" t="s">
        <v>21</v>
      </c>
      <c r="C19" s="9" t="s">
        <v>36</v>
      </c>
    </row>
    <row r="20" ht="14.25">
      <c r="C20" s="36"/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2019-06-27T10:16:12Z</dcterms:modified>
  <cp:category/>
  <cp:version/>
  <cp:contentType/>
  <cp:contentStatus/>
</cp:coreProperties>
</file>