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<sst xmlns="http://schemas.openxmlformats.org/spreadsheetml/2006/main" count="84" uniqueCount="76">
  <si>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</si>
  <si>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</si>
  <si>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</si>
  <si>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</si>
  <si>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</si>
  <si>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</si>
  <si>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</si>
  <si>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</si>
  <si>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</si>
  <si>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</si>
  <si>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</si>
  <si>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</si>
  <si>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</si>
  <si>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</si>
  <si>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</si>
  <si>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</si>
  <si>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</si>
  <si>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</si>
  <si>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</si>
  <si>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</si>
  <si>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</si>
  <si>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</si>
  <si>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</si>
  <si>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</si>
  <si>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</si>
  <si>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</si>
  <si>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</si>
  <si>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</si>
  <si>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</si>
  <si>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</si>
  <si>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</si>
  <si>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</si>
  <si>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</si>
  <si>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</si>
  <si>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</si>
  <si>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</si>
  <si>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Novartis Pharma Stein AG</t>
  </si>
  <si>
    <t>PHOENIX PHARMA D.O.O.</t>
  </si>
  <si>
    <t>PHOENIX PHARMA D.O.O</t>
  </si>
  <si>
    <t xml:space="preserve">Процењена  јединична цена без  ПДВ-а </t>
  </si>
  <si>
    <t xml:space="preserve">УКУПНА ВРЕДНОСТ БЕЗ ПДВ-А </t>
  </si>
  <si>
    <t>404-1-110/19-1</t>
  </si>
  <si>
    <t>Лекови са Листе лекова</t>
  </si>
  <si>
    <t xml:space="preserve">Јачина лека/Конце-нтрација лека </t>
  </si>
  <si>
    <t>insulin degludek</t>
  </si>
  <si>
    <t>TRESIBA FLEXTOUCH</t>
  </si>
  <si>
    <t>NOVO NORDISK A/S</t>
  </si>
  <si>
    <t>rastvor za injekciju u penu sa uloškom</t>
  </si>
  <si>
    <t>pen sa uloškom, 5 po 3 ml (100j./ml)</t>
  </si>
  <si>
    <t>originalno pakovanje</t>
  </si>
  <si>
    <t>pen sa uloškom, 3 po 3 ml (200j./ml)</t>
  </si>
  <si>
    <t>levofloksacin</t>
  </si>
  <si>
    <t>LEXAVON</t>
  </si>
  <si>
    <t>Rafarm S.A</t>
  </si>
  <si>
    <t>kapi za oči, rastvor</t>
  </si>
  <si>
    <t>boca sa kapaljkom, 1 po 5ml (5mg/ml)</t>
  </si>
  <si>
    <t>timolol, brimonidin</t>
  </si>
  <si>
    <t>COMBIGAN</t>
  </si>
  <si>
    <t>Allergan Pharmaceuticals Ireland</t>
  </si>
  <si>
    <t>bočica sa kapaljkom, 1 po 5ml (5mg/ml + 2mg/ml)</t>
  </si>
  <si>
    <t>pembrolizumab 100 mg</t>
  </si>
  <si>
    <t>KEYTRUDA ◊</t>
  </si>
  <si>
    <t>Schering- Plough Labo N.V</t>
  </si>
  <si>
    <t>koncentrat za rastvor za infuziju</t>
  </si>
  <si>
    <t>100 mg/4 ml)</t>
  </si>
  <si>
    <t>bočica staklena</t>
  </si>
  <si>
    <t>sekukinumab 150 mg</t>
  </si>
  <si>
    <t>COSENTYX</t>
  </si>
  <si>
    <t>rastvor za injekciju u napunjenom injekcionom špricu</t>
  </si>
  <si>
    <t>150 mg/ml</t>
  </si>
  <si>
    <t>injekcioni špric</t>
  </si>
  <si>
    <t>KПП</t>
  </si>
  <si>
    <t>0041206</t>
  </si>
  <si>
    <t>0041207</t>
  </si>
  <si>
    <t>0039403</t>
  </si>
  <si>
    <t>0014420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</si>
</sst>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7.5"/>
      <color theme="1"/>
      <name val="Arial"/>
      <family val="2"/>
    </font>
    <font>
      <sz val="7.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4" fontId="50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53" fillId="33" borderId="10" xfId="0" applyNumberFormat="1" applyFont="1" applyFill="1" applyBorder="1" applyAlignment="1">
      <alignment vertical="center" wrapText="1"/>
    </xf>
    <xf numFmtId="4" fontId="44" fillId="0" borderId="0" xfId="0" applyNumberFormat="1" applyFont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right" vertical="center" wrapText="1"/>
    </xf>
    <xf numFmtId="1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4" fontId="51" fillId="35" borderId="10" xfId="0" applyNumberFormat="1" applyFont="1" applyFill="1" applyBorder="1" applyAlignment="1">
      <alignment horizontal="center" vertical="center" wrapText="1"/>
    </xf>
    <xf numFmtId="1" fontId="51" fillId="35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4" fontId="55" fillId="36" borderId="10" xfId="0" applyNumberFormat="1" applyFont="1" applyFill="1" applyBorder="1" applyAlignment="1">
      <alignment horizontal="center" vertical="center" wrapText="1"/>
    </xf>
    <xf numFmtId="4" fontId="55" fillId="34" borderId="10" xfId="0" applyNumberFormat="1" applyFont="1" applyFill="1" applyBorder="1" applyAlignment="1">
      <alignment horizontal="center" vertical="center" wrapText="1"/>
    </xf>
    <xf numFmtId="1" fontId="55" fillId="34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57" fillId="34" borderId="10" xfId="0" applyNumberFormat="1" applyFont="1" applyFill="1" applyBorder="1" applyAlignment="1">
      <alignment horizontal="center" vertical="center" wrapText="1"/>
    </xf>
    <xf numFmtId="4" fontId="57" fillId="34" borderId="10" xfId="0" applyNumberFormat="1" applyFont="1" applyFill="1" applyBorder="1" applyAlignment="1">
      <alignment horizontal="center" vertical="center"/>
    </xf>
    <xf numFmtId="49" fontId="55" fillId="36" borderId="10" xfId="0" applyNumberFormat="1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6" fillId="36" borderId="10" xfId="59" applyNumberFormat="1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right" vertical="center" wrapText="1"/>
    </xf>
    <xf numFmtId="0" fontId="55" fillId="33" borderId="16" xfId="0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17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8.421875" style="20" customWidth="1"/>
    <col min="2" max="2" width="20.8515625" style="20" customWidth="1"/>
    <col min="3" max="3" width="14.8515625" style="54" customWidth="1"/>
    <col min="4" max="4" width="10.28125" style="24" customWidth="1"/>
    <col min="5" max="5" width="14.57421875" style="2" customWidth="1"/>
    <col min="6" max="6" width="19.00390625" style="2" customWidth="1"/>
    <col min="7" max="7" width="13.421875" style="2" customWidth="1"/>
    <col min="8" max="8" width="12.28125" style="2" customWidth="1"/>
    <col min="9" max="9" width="10.00390625" style="2" customWidth="1"/>
    <col min="10" max="10" width="12.140625" style="2" customWidth="1"/>
    <col min="11" max="11" width="11.00390625" style="27" customWidth="1"/>
    <col min="12" max="12" width="11.57421875" style="27" hidden="1" customWidth="1"/>
    <col min="13" max="13" width="13.421875" style="27" hidden="1" customWidth="1"/>
    <col min="14" max="14" width="15.140625" style="27" customWidth="1"/>
    <col min="15" max="15" width="14.421875" style="29" hidden="1" customWidth="1"/>
    <col min="16" max="16384" width="9.140625" style="2" customWidth="1"/>
  </cols>
  <sheetData>
    <row r="1" spans="3:15" s="25" customFormat="1" ht="12.75">
      <c r="C1" s="54"/>
      <c r="D1" s="24"/>
      <c r="K1" s="27"/>
      <c r="L1" s="27"/>
      <c r="M1" s="27"/>
      <c r="N1" s="27"/>
      <c r="O1" s="29"/>
    </row>
    <row r="2" spans="1:15" ht="12.75" customHeight="1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0"/>
    </row>
    <row r="3" spans="1:15" ht="12.75" customHeight="1">
      <c r="A3" s="59" t="s">
        <v>37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0"/>
    </row>
    <row r="5" spans="1:15" s="42" customFormat="1" ht="45.75" customHeight="1">
      <c r="A5" s="38" t="s">
        <v>33</v>
      </c>
      <c r="B5" s="38" t="s">
        <v>34</v>
      </c>
      <c r="C5" s="38" t="s">
        <v>71</v>
      </c>
      <c r="D5" s="50" t="s">
        <v>0</v>
      </c>
      <c r="E5" s="51" t="s">
        <v>28</v>
      </c>
      <c r="F5" s="51" t="s">
        <v>2</v>
      </c>
      <c r="G5" s="51" t="s">
        <v>1</v>
      </c>
      <c r="H5" s="51" t="s">
        <v>43</v>
      </c>
      <c r="I5" s="52" t="s">
        <v>3</v>
      </c>
      <c r="J5" s="51" t="s">
        <v>4</v>
      </c>
      <c r="K5" s="39" t="s">
        <v>5</v>
      </c>
      <c r="L5" s="40" t="s">
        <v>39</v>
      </c>
      <c r="M5" s="40" t="s">
        <v>6</v>
      </c>
      <c r="N5" s="39" t="s">
        <v>7</v>
      </c>
      <c r="O5" s="41" t="s">
        <v>8</v>
      </c>
    </row>
    <row r="6" spans="1:15" s="37" customFormat="1" ht="45.75" customHeight="1">
      <c r="A6" s="53">
        <v>1</v>
      </c>
      <c r="B6" s="7" t="s">
        <v>44</v>
      </c>
      <c r="C6" s="7"/>
      <c r="D6" s="55" t="s">
        <v>72</v>
      </c>
      <c r="E6" s="43" t="s">
        <v>45</v>
      </c>
      <c r="F6" s="44" t="s">
        <v>46</v>
      </c>
      <c r="G6" s="43" t="s">
        <v>47</v>
      </c>
      <c r="H6" s="45" t="s">
        <v>48</v>
      </c>
      <c r="I6" s="43" t="s">
        <v>49</v>
      </c>
      <c r="J6" s="43"/>
      <c r="K6" s="46">
        <v>5928.5</v>
      </c>
      <c r="L6" s="48">
        <v>5928.5</v>
      </c>
      <c r="M6" s="34">
        <f aca="true" t="shared" si="0" ref="M6:M11">J6*L6</f>
        <v>0</v>
      </c>
      <c r="N6" s="35">
        <f aca="true" t="shared" si="1" ref="N6:N11">J6*K6</f>
        <v>0</v>
      </c>
      <c r="O6" s="36">
        <v>1</v>
      </c>
    </row>
    <row r="7" spans="1:15" s="37" customFormat="1" ht="45.75" customHeight="1">
      <c r="A7" s="53">
        <v>2</v>
      </c>
      <c r="B7" s="7" t="s">
        <v>44</v>
      </c>
      <c r="C7" s="7"/>
      <c r="D7" s="55" t="s">
        <v>73</v>
      </c>
      <c r="E7" s="43" t="s">
        <v>45</v>
      </c>
      <c r="F7" s="44" t="s">
        <v>46</v>
      </c>
      <c r="G7" s="43" t="s">
        <v>47</v>
      </c>
      <c r="H7" s="45" t="s">
        <v>50</v>
      </c>
      <c r="I7" s="43" t="s">
        <v>49</v>
      </c>
      <c r="J7" s="43"/>
      <c r="K7" s="46">
        <v>7114.2</v>
      </c>
      <c r="L7" s="48">
        <v>7114.2</v>
      </c>
      <c r="M7" s="34">
        <f t="shared" si="0"/>
        <v>0</v>
      </c>
      <c r="N7" s="35">
        <f t="shared" si="1"/>
        <v>0</v>
      </c>
      <c r="O7" s="36">
        <v>1</v>
      </c>
    </row>
    <row r="8" spans="1:15" s="37" customFormat="1" ht="45.75" customHeight="1">
      <c r="A8" s="53">
        <v>26</v>
      </c>
      <c r="B8" s="7" t="s">
        <v>51</v>
      </c>
      <c r="C8" s="7"/>
      <c r="D8" s="56">
        <v>7090912</v>
      </c>
      <c r="E8" s="33" t="s">
        <v>52</v>
      </c>
      <c r="F8" s="7" t="s">
        <v>53</v>
      </c>
      <c r="G8" s="33" t="s">
        <v>54</v>
      </c>
      <c r="H8" s="43" t="s">
        <v>55</v>
      </c>
      <c r="I8" s="33" t="s">
        <v>49</v>
      </c>
      <c r="J8" s="33"/>
      <c r="K8" s="47">
        <v>493.7</v>
      </c>
      <c r="L8" s="49">
        <v>493.7</v>
      </c>
      <c r="M8" s="34">
        <f t="shared" si="0"/>
        <v>0</v>
      </c>
      <c r="N8" s="35">
        <f t="shared" si="1"/>
        <v>0</v>
      </c>
      <c r="O8" s="36">
        <v>1</v>
      </c>
    </row>
    <row r="9" spans="1:15" s="37" customFormat="1" ht="45.75" customHeight="1">
      <c r="A9" s="53">
        <v>27</v>
      </c>
      <c r="B9" s="7" t="s">
        <v>56</v>
      </c>
      <c r="C9" s="7"/>
      <c r="D9" s="56">
        <v>7099188</v>
      </c>
      <c r="E9" s="33" t="s">
        <v>57</v>
      </c>
      <c r="F9" s="7" t="s">
        <v>58</v>
      </c>
      <c r="G9" s="33" t="s">
        <v>54</v>
      </c>
      <c r="H9" s="45" t="s">
        <v>59</v>
      </c>
      <c r="I9" s="43" t="s">
        <v>49</v>
      </c>
      <c r="J9" s="43"/>
      <c r="K9" s="47">
        <v>826.69</v>
      </c>
      <c r="L9" s="49">
        <v>844.6</v>
      </c>
      <c r="M9" s="34">
        <f t="shared" si="0"/>
        <v>0</v>
      </c>
      <c r="N9" s="35">
        <f t="shared" si="1"/>
        <v>0</v>
      </c>
      <c r="O9" s="36">
        <v>1</v>
      </c>
    </row>
    <row r="10" spans="1:15" s="37" customFormat="1" ht="45.75" customHeight="1">
      <c r="A10" s="53">
        <v>36</v>
      </c>
      <c r="B10" s="33" t="s">
        <v>60</v>
      </c>
      <c r="C10" s="33"/>
      <c r="D10" s="56" t="s">
        <v>74</v>
      </c>
      <c r="E10" s="33" t="s">
        <v>61</v>
      </c>
      <c r="F10" s="33" t="s">
        <v>62</v>
      </c>
      <c r="G10" s="43" t="s">
        <v>63</v>
      </c>
      <c r="H10" s="33" t="s">
        <v>64</v>
      </c>
      <c r="I10" s="33" t="s">
        <v>65</v>
      </c>
      <c r="J10" s="33"/>
      <c r="K10" s="47">
        <v>313509</v>
      </c>
      <c r="L10" s="48">
        <v>313509</v>
      </c>
      <c r="M10" s="34">
        <f t="shared" si="0"/>
        <v>0</v>
      </c>
      <c r="N10" s="35">
        <f t="shared" si="1"/>
        <v>0</v>
      </c>
      <c r="O10" s="36">
        <v>1</v>
      </c>
    </row>
    <row r="11" spans="1:15" s="37" customFormat="1" ht="45.75" customHeight="1">
      <c r="A11" s="53">
        <v>41</v>
      </c>
      <c r="B11" s="33" t="s">
        <v>66</v>
      </c>
      <c r="C11" s="33"/>
      <c r="D11" s="56" t="s">
        <v>75</v>
      </c>
      <c r="E11" s="33" t="s">
        <v>67</v>
      </c>
      <c r="F11" s="33" t="s">
        <v>36</v>
      </c>
      <c r="G11" s="43" t="s">
        <v>68</v>
      </c>
      <c r="H11" s="33" t="s">
        <v>69</v>
      </c>
      <c r="I11" s="33" t="s">
        <v>70</v>
      </c>
      <c r="J11" s="33"/>
      <c r="K11" s="47">
        <v>58528.8</v>
      </c>
      <c r="L11" s="49">
        <v>58528.8</v>
      </c>
      <c r="M11" s="34">
        <f t="shared" si="0"/>
        <v>0</v>
      </c>
      <c r="N11" s="35">
        <f t="shared" si="1"/>
        <v>0</v>
      </c>
      <c r="O11" s="36">
        <v>1</v>
      </c>
    </row>
    <row r="12" spans="1:15" ht="18" customHeight="1">
      <c r="A12" s="57" t="s">
        <v>40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7"/>
      <c r="M12" s="26">
        <f>SUM(M6:M11)</f>
        <v>0</v>
      </c>
      <c r="N12" s="26">
        <f>SUM(N6:N11)</f>
        <v>0</v>
      </c>
      <c r="O12" s="31">
        <f>AVERAGE(O6:O11)</f>
        <v>1</v>
      </c>
    </row>
    <row r="13" spans="1:15" ht="18" customHeight="1">
      <c r="A13" s="57" t="s">
        <v>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26">
        <f>M12*0.1</f>
        <v>0</v>
      </c>
      <c r="N13" s="28">
        <f>N12*0.1</f>
        <v>0</v>
      </c>
      <c r="O13" s="31"/>
    </row>
    <row r="14" spans="1:15" ht="18" customHeight="1">
      <c r="A14" s="57" t="s">
        <v>10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26">
        <f>M12+M13</f>
        <v>0</v>
      </c>
      <c r="N14" s="28">
        <f>N12+N13</f>
        <v>0</v>
      </c>
      <c r="O14" s="31"/>
    </row>
    <row r="15" ht="12.75" hidden="1">
      <c r="N15" s="27">
        <v>0.1</v>
      </c>
    </row>
  </sheetData>
  <sheetProtection/>
  <mergeCells count="5">
    <mergeCell ref="A14:L14"/>
    <mergeCell ref="A13:L13"/>
    <mergeCell ref="A12:L12"/>
    <mergeCell ref="A2:N2"/>
    <mergeCell ref="A3:N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31" sqref="G31:G32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11</v>
      </c>
      <c r="C2" s="10"/>
      <c r="D2" s="10"/>
      <c r="E2" s="10" t="s">
        <v>38</v>
      </c>
    </row>
    <row r="4" ht="15" thickBot="1"/>
    <row r="5" spans="2:7" ht="24.75" thickBot="1">
      <c r="B5" s="3" t="s">
        <v>16</v>
      </c>
      <c r="C5" s="4" t="s">
        <v>41</v>
      </c>
      <c r="E5" s="11" t="s">
        <v>12</v>
      </c>
      <c r="F5" s="12" t="s">
        <v>13</v>
      </c>
      <c r="G5" s="13" t="s">
        <v>14</v>
      </c>
    </row>
    <row r="6" spans="2:7" ht="15" thickBot="1">
      <c r="B6" s="5"/>
      <c r="C6" s="6"/>
      <c r="E6" s="14">
        <f>specifikacija!M12</f>
        <v>0</v>
      </c>
      <c r="F6" s="14">
        <f>specifikacija!N12</f>
        <v>0</v>
      </c>
      <c r="G6" s="15">
        <f>specifikacija!N14</f>
        <v>0</v>
      </c>
    </row>
    <row r="7" spans="2:7" ht="36.75" customHeight="1" thickBot="1">
      <c r="B7" s="3" t="s">
        <v>17</v>
      </c>
      <c r="C7" s="23" t="s">
        <v>32</v>
      </c>
      <c r="E7" s="60" t="s">
        <v>15</v>
      </c>
      <c r="F7" s="61"/>
      <c r="G7" s="62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18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19</v>
      </c>
      <c r="C11" s="7" t="s">
        <v>23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20</v>
      </c>
      <c r="C13" s="21" t="s">
        <v>29</v>
      </c>
      <c r="E13" s="8" t="s">
        <v>25</v>
      </c>
      <c r="F13" s="32">
        <f>specifikacija!O12</f>
        <v>1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21</v>
      </c>
      <c r="C15" s="4" t="s">
        <v>42</v>
      </c>
      <c r="E15" s="8" t="s">
        <v>26</v>
      </c>
      <c r="F15" s="7" t="s">
        <v>24</v>
      </c>
    </row>
    <row r="16" spans="2:3" ht="14.25">
      <c r="B16" s="5"/>
      <c r="C16" s="6"/>
    </row>
    <row r="17" spans="2:3" ht="15">
      <c r="B17" s="22" t="s">
        <v>30</v>
      </c>
      <c r="C17" s="21" t="s">
        <v>31</v>
      </c>
    </row>
    <row r="18" spans="2:3" ht="14.25">
      <c r="B18" s="5"/>
      <c r="C18" s="6"/>
    </row>
    <row r="19" spans="2:3" ht="15">
      <c r="B19" s="3" t="s">
        <v>22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2019-05-24T06:02:01Z</dcterms:modified>
  <cp:category/>
  <cp:version/>
  <cp:contentType/>
  <cp:contentStatus/>
</cp:coreProperties>
</file>