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10" windowHeight="11970" activeTab="0"/>
  </bookViews>
  <sheets>
    <sheet name="Specifikacija" sheetId="1" r:id="rId1"/>
    <sheet name="Obrazac KVI" sheetId="2" r:id="rId2"/>
  </sheets>
  <definedNames>
    <definedName name="_xlnm.Print_Area" localSheetId="0">'Specifikacija'!$A$1:$N$14</definedName>
  </definedNames>
  <calcPr fullCalcOnLoad="1"/>
</workbook>
</file>

<file path=xl/sharedStrings.xml><?xml version="1.0" encoding="utf-8"?>
<sst xmlns="http://schemas.openxmlformats.org/spreadsheetml/2006/main" count="78" uniqueCount="66">
  <si>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</si>
  <si>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</si>
  <si>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</si>
  <si>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</si>
  <si>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</si>
  <si>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</si>
  <si>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</si>
  <si>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</si>
  <si>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</si>
  <si>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</si>
  <si>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</si>
  <si>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</si>
  <si>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</si>
  <si>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</si>
  <si>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</si>
  <si>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</si>
  <si>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</si>
  <si>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</si>
  <si>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Отворени</t>
  </si>
  <si>
    <t>Врста предмета</t>
  </si>
  <si>
    <t>Добра</t>
  </si>
  <si>
    <t>Делатност</t>
  </si>
  <si>
    <t>Опис предмета</t>
  </si>
  <si>
    <t>Шифра из ОРН</t>
  </si>
  <si>
    <t>Број понуда</t>
  </si>
  <si>
    <t>Критеријум</t>
  </si>
  <si>
    <t>Фармаце-утски облик</t>
  </si>
  <si>
    <t xml:space="preserve">Јачина лека </t>
  </si>
  <si>
    <t>ИЗНОС ПДВ-А ОД 10%</t>
  </si>
  <si>
    <t>ПРИЛОГ 1 УГОВОРА - СПЕЦИФИКАЦИЈА  ЛЕКОВА СА ЦЕНАМА</t>
  </si>
  <si>
    <t>Број партије</t>
  </si>
  <si>
    <t>Назив партије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</si>
  <si>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</si>
  <si>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</si>
  <si>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</si>
  <si>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</si>
  <si>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ЗАШТИЋЕНО ИМЕ ЛЕКА</t>
  </si>
  <si>
    <t>tableta</t>
  </si>
  <si>
    <t>100 mg</t>
  </si>
  <si>
    <t>400 mg</t>
  </si>
  <si>
    <t>Medikunion d.o.o.</t>
  </si>
  <si>
    <t>Антитуберкулотици друге линије</t>
  </si>
  <si>
    <t>Најнижа понуђена цена</t>
  </si>
  <si>
    <t>Шифра лека</t>
  </si>
  <si>
    <t>izoniazid</t>
  </si>
  <si>
    <t>N002519</t>
  </si>
  <si>
    <t>Isoniazid Tablets BP 300 mg  /  I.N.H. 300mg Tablet</t>
  </si>
  <si>
    <t>Macleods Pharmaceuticals Ltd, Indija  / Kocak Farma Ilac ve Kirnya Sanayi A.S., Turska</t>
  </si>
  <si>
    <t>300 mg</t>
  </si>
  <si>
    <t>N002337</t>
  </si>
  <si>
    <t xml:space="preserve">Isoniazid Tablets BP 100 mg </t>
  </si>
  <si>
    <t>Macleods Pharmaceuticals Ltd, Indija</t>
  </si>
  <si>
    <t>pyrazinamid</t>
  </si>
  <si>
    <t>N001347</t>
  </si>
  <si>
    <t xml:space="preserve">Pyrazinamide Tablets BP 400 mg </t>
  </si>
  <si>
    <t>etambutol</t>
  </si>
  <si>
    <t>N001354</t>
  </si>
  <si>
    <t>Ethambutol Tablets BP 400 mg</t>
  </si>
  <si>
    <t>streptomycin</t>
  </si>
  <si>
    <t>N002865</t>
  </si>
  <si>
    <t>STREPTOMYCIN SULPHATE REIG JOFRE 1g (Sulfato De Estreptomicina Reig Jofre 1g)</t>
  </si>
  <si>
    <t>Laboratorio  Reig Jofre, Španija</t>
  </si>
  <si>
    <t>prašak za injekciju</t>
  </si>
  <si>
    <t>1 g</t>
  </si>
  <si>
    <t>komad
(bočica/ampula)</t>
  </si>
  <si>
    <t>404-1-110/19-60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</si>
</sst>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5" xfId="0" applyNumberFormat="1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vertical="center" wrapText="1"/>
    </xf>
    <xf numFmtId="3" fontId="46" fillId="0" borderId="17" xfId="0" applyNumberFormat="1" applyFont="1" applyFill="1" applyBorder="1" applyAlignment="1">
      <alignment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4" fillId="0" borderId="10" xfId="55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vertical="center"/>
    </xf>
    <xf numFmtId="4" fontId="38" fillId="34" borderId="10" xfId="0" applyNumberFormat="1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38" fillId="34" borderId="19" xfId="0" applyNumberFormat="1" applyFont="1" applyFill="1" applyBorder="1" applyAlignment="1">
      <alignment horizontal="center" vertical="center" wrapText="1"/>
    </xf>
    <xf numFmtId="0" fontId="38" fillId="34" borderId="11" xfId="0" applyNumberFormat="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6" fillId="36" borderId="10" xfId="56" applyNumberFormat="1" applyFont="1" applyFill="1" applyBorder="1" applyAlignment="1">
      <alignment horizontal="center" vertical="center" wrapText="1"/>
      <protection/>
    </xf>
    <xf numFmtId="0" fontId="46" fillId="34" borderId="10" xfId="0" applyFont="1" applyFill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 wrapText="1"/>
    </xf>
    <xf numFmtId="4" fontId="46" fillId="36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20" xfId="0" applyFont="1" applyBorder="1" applyAlignment="1">
      <alignment horizontal="right" vertical="center" wrapText="1"/>
    </xf>
    <xf numFmtId="0" fontId="46" fillId="0" borderId="21" xfId="0" applyFont="1" applyBorder="1" applyAlignment="1">
      <alignment horizontal="right" vertical="center" wrapText="1"/>
    </xf>
    <xf numFmtId="4" fontId="46" fillId="0" borderId="16" xfId="0" applyNumberFormat="1" applyFont="1" applyFill="1" applyBorder="1" applyAlignment="1">
      <alignment horizontal="center" vertical="center" wrapText="1"/>
    </xf>
    <xf numFmtId="4" fontId="46" fillId="0" borderId="15" xfId="0" applyNumberFormat="1" applyFont="1" applyFill="1" applyBorder="1" applyAlignment="1">
      <alignment horizontal="center" vertical="center" wrapText="1"/>
    </xf>
    <xf numFmtId="4" fontId="46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view="pageBreakPreview" zoomScaleSheetLayoutView="100" zoomScalePageLayoutView="0" workbookViewId="0" topLeftCell="A1">
      <selection activeCell="G39" sqref="G39"/>
    </sheetView>
  </sheetViews>
  <sheetFormatPr defaultColWidth="9.140625" defaultRowHeight="15"/>
  <cols>
    <col min="1" max="1" width="9.140625" style="2" customWidth="1"/>
    <col min="2" max="2" width="15.421875" style="2" customWidth="1"/>
    <col min="3" max="3" width="12.140625" style="2" customWidth="1"/>
    <col min="4" max="4" width="18.7109375" style="2" customWidth="1"/>
    <col min="5" max="5" width="23.421875" style="2" customWidth="1"/>
    <col min="6" max="7" width="11.57421875" style="22" customWidth="1"/>
    <col min="8" max="8" width="10.00390625" style="2" customWidth="1"/>
    <col min="9" max="9" width="11.140625" style="2" customWidth="1"/>
    <col min="10" max="10" width="12.28125" style="2" hidden="1" customWidth="1"/>
    <col min="11" max="11" width="10.8515625" style="2" customWidth="1"/>
    <col min="12" max="12" width="13.421875" style="22" hidden="1" customWidth="1"/>
    <col min="13" max="13" width="16.28125" style="2" customWidth="1"/>
    <col min="14" max="14" width="12.421875" style="2" hidden="1" customWidth="1"/>
    <col min="15" max="15" width="0" style="2" hidden="1" customWidth="1"/>
    <col min="16" max="16384" width="9.140625" style="2" customWidth="1"/>
  </cols>
  <sheetData>
    <row r="2" spans="1:14" ht="12.75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34.5" customHeight="1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6" spans="1:14" ht="53.25" customHeight="1">
      <c r="A6" s="36" t="s">
        <v>30</v>
      </c>
      <c r="B6" s="36" t="s">
        <v>31</v>
      </c>
      <c r="C6" s="36" t="s">
        <v>43</v>
      </c>
      <c r="D6" s="36" t="s">
        <v>36</v>
      </c>
      <c r="E6" s="36" t="s">
        <v>0</v>
      </c>
      <c r="F6" s="36" t="s">
        <v>26</v>
      </c>
      <c r="G6" s="36" t="s">
        <v>27</v>
      </c>
      <c r="H6" s="37" t="s">
        <v>1</v>
      </c>
      <c r="I6" s="36" t="s">
        <v>2</v>
      </c>
      <c r="J6" s="38" t="s">
        <v>3</v>
      </c>
      <c r="K6" s="36" t="s">
        <v>4</v>
      </c>
      <c r="L6" s="39" t="s">
        <v>5</v>
      </c>
      <c r="M6" s="40" t="s">
        <v>6</v>
      </c>
      <c r="N6" s="34" t="s">
        <v>7</v>
      </c>
    </row>
    <row r="7" spans="1:14" s="22" customFormat="1" ht="59.25" customHeight="1">
      <c r="A7" s="28">
        <v>1</v>
      </c>
      <c r="B7" s="29" t="s">
        <v>44</v>
      </c>
      <c r="C7" s="30" t="s">
        <v>45</v>
      </c>
      <c r="D7" s="29" t="s">
        <v>46</v>
      </c>
      <c r="E7" s="29" t="s">
        <v>47</v>
      </c>
      <c r="F7" s="29" t="s">
        <v>37</v>
      </c>
      <c r="G7" s="29" t="s">
        <v>48</v>
      </c>
      <c r="H7" s="30" t="s">
        <v>37</v>
      </c>
      <c r="I7" s="32"/>
      <c r="J7" s="33">
        <v>5.5</v>
      </c>
      <c r="K7" s="29">
        <v>7.46</v>
      </c>
      <c r="L7" s="26">
        <f>I7*J7</f>
        <v>0</v>
      </c>
      <c r="M7" s="31">
        <f>I7*K7</f>
        <v>0</v>
      </c>
      <c r="N7" s="35">
        <v>1</v>
      </c>
    </row>
    <row r="8" spans="1:14" s="22" customFormat="1" ht="40.5" customHeight="1">
      <c r="A8" s="28">
        <v>2</v>
      </c>
      <c r="B8" s="29" t="s">
        <v>44</v>
      </c>
      <c r="C8" s="30" t="s">
        <v>49</v>
      </c>
      <c r="D8" s="29" t="s">
        <v>50</v>
      </c>
      <c r="E8" s="29" t="s">
        <v>51</v>
      </c>
      <c r="F8" s="29" t="s">
        <v>37</v>
      </c>
      <c r="G8" s="29" t="s">
        <v>38</v>
      </c>
      <c r="H8" s="30" t="s">
        <v>37</v>
      </c>
      <c r="I8" s="32"/>
      <c r="J8" s="33">
        <v>7.6</v>
      </c>
      <c r="K8" s="29">
        <v>7.58</v>
      </c>
      <c r="L8" s="26">
        <f>I8*J8</f>
        <v>0</v>
      </c>
      <c r="M8" s="31">
        <f>I8*K8</f>
        <v>0</v>
      </c>
      <c r="N8" s="35">
        <v>1</v>
      </c>
    </row>
    <row r="9" spans="1:14" s="22" customFormat="1" ht="45.75" customHeight="1">
      <c r="A9" s="28">
        <v>3</v>
      </c>
      <c r="B9" s="29" t="s">
        <v>52</v>
      </c>
      <c r="C9" s="32" t="s">
        <v>53</v>
      </c>
      <c r="D9" s="29" t="s">
        <v>54</v>
      </c>
      <c r="E9" s="29" t="s">
        <v>51</v>
      </c>
      <c r="F9" s="29" t="s">
        <v>37</v>
      </c>
      <c r="G9" s="29" t="s">
        <v>39</v>
      </c>
      <c r="H9" s="30" t="s">
        <v>37</v>
      </c>
      <c r="I9" s="32"/>
      <c r="J9" s="33">
        <v>6.4</v>
      </c>
      <c r="K9" s="29">
        <v>6.38</v>
      </c>
      <c r="L9" s="26">
        <f>I9*J9</f>
        <v>0</v>
      </c>
      <c r="M9" s="31">
        <f>I9*K9</f>
        <v>0</v>
      </c>
      <c r="N9" s="35">
        <v>1</v>
      </c>
    </row>
    <row r="10" spans="1:14" s="22" customFormat="1" ht="31.5" customHeight="1">
      <c r="A10" s="28">
        <v>4</v>
      </c>
      <c r="B10" s="29" t="s">
        <v>55</v>
      </c>
      <c r="C10" s="32" t="s">
        <v>56</v>
      </c>
      <c r="D10" s="29" t="s">
        <v>57</v>
      </c>
      <c r="E10" s="29" t="s">
        <v>51</v>
      </c>
      <c r="F10" s="29" t="s">
        <v>37</v>
      </c>
      <c r="G10" s="29" t="s">
        <v>39</v>
      </c>
      <c r="H10" s="30" t="s">
        <v>37</v>
      </c>
      <c r="I10" s="32"/>
      <c r="J10" s="33">
        <v>8.6</v>
      </c>
      <c r="K10" s="29">
        <v>8.53</v>
      </c>
      <c r="L10" s="26">
        <f>I10*J10</f>
        <v>0</v>
      </c>
      <c r="M10" s="31">
        <f>I10*K10</f>
        <v>0</v>
      </c>
      <c r="N10" s="35">
        <v>1</v>
      </c>
    </row>
    <row r="11" spans="1:14" s="22" customFormat="1" ht="46.5" customHeight="1">
      <c r="A11" s="28">
        <v>5</v>
      </c>
      <c r="B11" s="29" t="s">
        <v>58</v>
      </c>
      <c r="C11" s="32" t="s">
        <v>59</v>
      </c>
      <c r="D11" s="29" t="s">
        <v>60</v>
      </c>
      <c r="E11" s="29" t="s">
        <v>61</v>
      </c>
      <c r="F11" s="29" t="s">
        <v>62</v>
      </c>
      <c r="G11" s="29" t="s">
        <v>63</v>
      </c>
      <c r="H11" s="29" t="s">
        <v>64</v>
      </c>
      <c r="I11" s="32"/>
      <c r="J11" s="33">
        <v>179</v>
      </c>
      <c r="K11" s="31">
        <v>145.1</v>
      </c>
      <c r="L11" s="26">
        <f>I11*J11</f>
        <v>0</v>
      </c>
      <c r="M11" s="31">
        <f>I11*K11</f>
        <v>0</v>
      </c>
      <c r="N11" s="35">
        <v>1</v>
      </c>
    </row>
    <row r="12" spans="1:15" ht="32.25" customHeight="1">
      <c r="A12" s="43" t="s">
        <v>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1">
        <f>L7+L8+L9+L10+L11</f>
        <v>0</v>
      </c>
      <c r="M12" s="41">
        <f>M7+M8+M9+M10+M11</f>
        <v>0</v>
      </c>
      <c r="N12" s="27"/>
      <c r="O12" s="2">
        <v>0.1</v>
      </c>
    </row>
    <row r="13" spans="1:14" ht="24.75" customHeight="1">
      <c r="A13" s="43" t="s">
        <v>28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1">
        <f>L12*O12</f>
        <v>0</v>
      </c>
      <c r="M13" s="41">
        <f>M12*O12</f>
        <v>0</v>
      </c>
      <c r="N13" s="11"/>
    </row>
    <row r="14" spans="1:14" ht="24.7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1">
        <f>L12+L13</f>
        <v>0</v>
      </c>
      <c r="M14" s="41">
        <f>M12+M13</f>
        <v>0</v>
      </c>
      <c r="N14" s="11"/>
    </row>
    <row r="18" ht="12.75">
      <c r="C18" s="22"/>
    </row>
    <row r="19" ht="12.75">
      <c r="C19" s="22"/>
    </row>
  </sheetData>
  <sheetProtection/>
  <mergeCells count="5">
    <mergeCell ref="A2:N2"/>
    <mergeCell ref="A3:N3"/>
    <mergeCell ref="A12:K12"/>
    <mergeCell ref="A13:K13"/>
    <mergeCell ref="A14:K14"/>
  </mergeCells>
  <printOptions/>
  <pageMargins left="0.2" right="0.28" top="0.75" bottom="0.75" header="0.3" footer="0.3"/>
  <pageSetup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5">
      <c r="B2" s="10" t="s">
        <v>10</v>
      </c>
      <c r="C2" s="10"/>
      <c r="D2" s="10"/>
      <c r="E2" s="25" t="s">
        <v>40</v>
      </c>
    </row>
    <row r="4" ht="15" thickBot="1"/>
    <row r="5" spans="2:7" ht="24.75" thickBot="1">
      <c r="B5" s="3" t="s">
        <v>15</v>
      </c>
      <c r="C5" s="4" t="s">
        <v>65</v>
      </c>
      <c r="E5" s="12" t="s">
        <v>11</v>
      </c>
      <c r="F5" s="13" t="s">
        <v>12</v>
      </c>
      <c r="G5" s="14" t="s">
        <v>13</v>
      </c>
    </row>
    <row r="6" spans="2:7" ht="15" thickBot="1">
      <c r="B6" s="5"/>
      <c r="C6" s="6"/>
      <c r="E6" s="15">
        <f>Specifikacija!L12</f>
        <v>0</v>
      </c>
      <c r="F6" s="16">
        <f>Specifikacija!M12</f>
        <v>0</v>
      </c>
      <c r="G6" s="17">
        <f>Specifikacija!M14</f>
        <v>0</v>
      </c>
    </row>
    <row r="7" spans="2:7" ht="36.75" thickBot="1">
      <c r="B7" s="3" t="s">
        <v>16</v>
      </c>
      <c r="C7" s="7" t="s">
        <v>32</v>
      </c>
      <c r="E7" s="45" t="s">
        <v>14</v>
      </c>
      <c r="F7" s="46"/>
      <c r="G7" s="47"/>
    </row>
    <row r="8" spans="2:7" ht="15" thickBot="1">
      <c r="B8" s="5"/>
      <c r="C8" s="6"/>
      <c r="E8" s="18">
        <f>E6/1000</f>
        <v>0</v>
      </c>
      <c r="F8" s="19">
        <f>F6/1000</f>
        <v>0</v>
      </c>
      <c r="G8" s="20">
        <f>G6/1000</f>
        <v>0</v>
      </c>
    </row>
    <row r="9" spans="2:7" ht="15">
      <c r="B9" s="3" t="s">
        <v>17</v>
      </c>
      <c r="C9" s="7" t="s">
        <v>18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21</v>
      </c>
      <c r="C13" s="4" t="s">
        <v>33</v>
      </c>
      <c r="E13" s="8" t="s">
        <v>24</v>
      </c>
      <c r="F13" s="21"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22</v>
      </c>
      <c r="C15" s="4" t="s">
        <v>41</v>
      </c>
      <c r="E15" s="8" t="s">
        <v>25</v>
      </c>
      <c r="F15" s="7" t="s">
        <v>42</v>
      </c>
    </row>
    <row r="16" spans="2:3" ht="14.25">
      <c r="B16" s="5"/>
      <c r="C16" s="6"/>
    </row>
    <row r="17" spans="2:3" ht="15">
      <c r="B17" s="23" t="s">
        <v>34</v>
      </c>
      <c r="C17" s="24" t="s">
        <v>35</v>
      </c>
    </row>
    <row r="18" spans="2:3" ht="14.25">
      <c r="B18" s="5"/>
      <c r="C18" s="6"/>
    </row>
    <row r="19" spans="2:3" ht="15">
      <c r="B19" s="3" t="s">
        <v>23</v>
      </c>
      <c r="C19" s="9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2019-11-27T07:20:23Z</dcterms:modified>
  <cp:category/>
  <cp:version/>
  <cp:contentType/>
  <cp:contentStatus/>
</cp:coreProperties>
</file>