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a Linea Pharm i Vicor" sheetId="1" r:id="rId1"/>
    <sheet name="Medica Linea-Vico - Obrazac KVI" sheetId="2" r:id="rId2"/>
  </sheets>
  <definedNames>
    <definedName name="_xlnm.Print_Area" localSheetId="0">'Medica Linea Pharm i Vicor'!$A$1:$L$11</definedName>
    <definedName name="_xlnm.Print_Area" localSheetId="1">'Medica Linea-Vico - Obrazac KVI'!$A$1:$H$22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<sst xmlns="http://schemas.openxmlformats.org/spreadsheetml/2006/main" count="55" uniqueCount="52">
  <si>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</si>
  <si>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</si>
  <si>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</si>
  <si>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</si>
  <si>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</si>
  <si>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</si>
  <si>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</si>
  <si>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</si>
  <si>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</si>
  <si>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</si>
  <si>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</si>
  <si>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</si>
  <si>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</si>
  <si>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</si>
  <si>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</si>
  <si>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</si>
  <si>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</si>
  <si>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</si>
  <si>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</si>
  <si>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</si>
  <si>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</si>
  <si>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</si>
  <si>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</si>
  <si>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</si>
  <si>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</si>
  <si>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</si>
  <si>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</si>
  <si>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</si>
  <si>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</si>
  <si>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</si>
  <si>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</si>
  <si>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</si>
  <si>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</si>
  <si>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</si>
  <si>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</si>
  <si>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</si>
  <si>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</si>
  <si>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</si>
  <si>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</si>
  <si>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404-1-110/19-5</t>
  </si>
  <si>
    <t xml:space="preserve">коронарни стентови за 2019. годину 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</si>
  <si>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</si>
  <si>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H74939262xxxxx</t>
  </si>
  <si>
    <t>Назив добављача: Medica Linea Pharm d.o.o. i Vicor d.o.o.</t>
  </si>
  <si>
    <t>DERDxxxxKSM</t>
  </si>
  <si>
    <t>STT19014</t>
  </si>
  <si>
    <t>STT19015</t>
  </si>
  <si>
    <t xml:space="preserve">
Boston Scientific Corporation, SAD
</t>
  </si>
  <si>
    <t>Terumo Europe N.V. Belgija</t>
  </si>
  <si>
    <t xml:space="preserve">SYNERGY Everolimus – Eluting Platinum Chromium coronary stent system </t>
  </si>
  <si>
    <t>Ultimaster Sirolimus eluting coronary stent system</t>
  </si>
  <si>
    <t>Medica Linea Pharm d.o.o. i Vicor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</si>
</sst>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0" fillId="0" borderId="19" xfId="94" applyNumberFormat="1" applyFont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3" fontId="58" fillId="57" borderId="19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right" vertical="center"/>
    </xf>
    <xf numFmtId="4" fontId="58" fillId="55" borderId="19" xfId="0" applyNumberFormat="1" applyFont="1" applyFill="1" applyBorder="1" applyAlignment="1">
      <alignment horizontal="right" vertical="center"/>
    </xf>
    <xf numFmtId="0" fontId="58" fillId="0" borderId="19" xfId="95" applyFont="1" applyBorder="1" applyAlignment="1">
      <alignment horizontal="center" vertical="center" wrapText="1"/>
      <protection/>
    </xf>
    <xf numFmtId="0" fontId="58" fillId="5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7" fillId="58" borderId="19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center" vertical="center" wrapText="1"/>
    </xf>
    <xf numFmtId="4" fontId="57" fillId="58" borderId="19" xfId="0" applyNumberFormat="1" applyFont="1" applyFill="1" applyBorder="1" applyAlignment="1">
      <alignment horizontal="right" vertical="center" wrapText="1"/>
    </xf>
    <xf numFmtId="4" fontId="57" fillId="57" borderId="19" xfId="0" applyNumberFormat="1" applyFont="1" applyFill="1" applyBorder="1" applyAlignment="1">
      <alignment horizontal="center" vertical="center" wrapText="1"/>
    </xf>
    <xf numFmtId="4" fontId="57" fillId="57" borderId="19" xfId="0" applyNumberFormat="1" applyFont="1" applyFill="1" applyBorder="1" applyAlignment="1">
      <alignment horizontal="right" vertical="center" wrapText="1"/>
    </xf>
    <xf numFmtId="4" fontId="61" fillId="57" borderId="19" xfId="0" applyNumberFormat="1" applyFont="1" applyFill="1" applyBorder="1" applyAlignment="1">
      <alignment horizontal="right" vertical="center" wrapText="1"/>
    </xf>
    <xf numFmtId="0" fontId="61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7" xfId="94" applyNumberFormat="1" applyFont="1" applyFill="1" applyBorder="1" applyAlignment="1">
      <alignment horizontal="center" vertical="center" wrapText="1"/>
      <protection/>
    </xf>
    <xf numFmtId="4" fontId="55" fillId="56" borderId="28" xfId="94" applyNumberFormat="1" applyFont="1" applyFill="1" applyBorder="1" applyAlignment="1">
      <alignment horizontal="center" vertical="center" wrapText="1"/>
      <protection/>
    </xf>
    <xf numFmtId="0" fontId="2" fillId="58" borderId="25" xfId="0" applyFont="1" applyFill="1" applyBorder="1" applyAlignment="1">
      <alignment horizontal="center" vertical="center" wrapText="1"/>
    </xf>
    <xf numFmtId="0" fontId="2" fillId="58" borderId="26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B7" sqref="B7:B8"/>
    </sheetView>
  </sheetViews>
  <sheetFormatPr defaultColWidth="9.140625" defaultRowHeight="12.75"/>
  <cols>
    <col min="1" max="1" width="5.8515625" style="0" customWidth="1"/>
    <col min="2" max="2" width="44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43</v>
      </c>
      <c r="B4" s="46"/>
      <c r="C4" s="46"/>
      <c r="D4" s="46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ht="78.75" customHeight="1">
      <c r="A7" s="47">
        <v>2</v>
      </c>
      <c r="B7" s="52" t="s">
        <v>41</v>
      </c>
      <c r="C7" s="36" t="s">
        <v>45</v>
      </c>
      <c r="D7" s="36" t="s">
        <v>50</v>
      </c>
      <c r="E7" s="34" t="s">
        <v>44</v>
      </c>
      <c r="F7" s="36" t="s">
        <v>48</v>
      </c>
      <c r="G7" s="37" t="s">
        <v>37</v>
      </c>
      <c r="H7" s="36"/>
      <c r="I7" s="40">
        <v>35000</v>
      </c>
      <c r="J7" s="38">
        <v>35000</v>
      </c>
      <c r="K7" s="40">
        <f>SUM(H7*I7)</f>
        <v>0</v>
      </c>
      <c r="L7" s="39">
        <f>SUM(H7*J7)</f>
        <v>0</v>
      </c>
      <c r="M7" s="24">
        <v>4</v>
      </c>
    </row>
    <row r="8" spans="1:13" s="1" customFormat="1" ht="78" customHeight="1">
      <c r="A8" s="48"/>
      <c r="B8" s="53"/>
      <c r="C8" s="35" t="s">
        <v>46</v>
      </c>
      <c r="D8" s="33" t="s">
        <v>49</v>
      </c>
      <c r="E8" s="34" t="s">
        <v>42</v>
      </c>
      <c r="F8" s="33" t="s">
        <v>47</v>
      </c>
      <c r="G8" s="27" t="s">
        <v>37</v>
      </c>
      <c r="H8" s="28"/>
      <c r="I8" s="25">
        <v>35000</v>
      </c>
      <c r="J8" s="29">
        <v>35000</v>
      </c>
      <c r="K8" s="25">
        <f>SUM(H8*I8)</f>
        <v>0</v>
      </c>
      <c r="L8" s="31">
        <f>H8*J8</f>
        <v>0</v>
      </c>
      <c r="M8" s="30">
        <v>4</v>
      </c>
    </row>
    <row r="9" spans="1:13" ht="21.75" customHeight="1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1">
        <f>SUM(K7:K8)</f>
        <v>0</v>
      </c>
      <c r="L9" s="32">
        <f>SUM(L7+L8)</f>
        <v>0</v>
      </c>
      <c r="M9" s="23">
        <v>0.1</v>
      </c>
    </row>
    <row r="10" spans="1:12" ht="18.75" customHeight="1">
      <c r="A10" s="43" t="s">
        <v>38</v>
      </c>
      <c r="B10" s="43"/>
      <c r="C10" s="43"/>
      <c r="D10" s="43"/>
      <c r="E10" s="43"/>
      <c r="F10" s="43"/>
      <c r="G10" s="43"/>
      <c r="H10" s="43"/>
      <c r="I10" s="43"/>
      <c r="J10" s="43"/>
      <c r="K10" s="42">
        <f>K9*0.1</f>
        <v>0</v>
      </c>
      <c r="L10" s="32">
        <f>L9*M9</f>
        <v>0</v>
      </c>
    </row>
    <row r="11" spans="1:12" ht="18" customHeight="1">
      <c r="A11" s="43" t="s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42">
        <f>K9+K10</f>
        <v>0</v>
      </c>
      <c r="L11" s="32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51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39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'Medica Linea Pharm i Vicor'!K9</f>
        <v>0</v>
      </c>
      <c r="F6" s="14">
        <f>'Medica Linea Pharm i Vicor'!L9</f>
        <v>0</v>
      </c>
      <c r="G6" s="15">
        <f>F6*1.1</f>
        <v>0</v>
      </c>
    </row>
    <row r="7" spans="2:7" ht="24.75" customHeight="1" thickBot="1">
      <c r="B7" s="7" t="s">
        <v>16</v>
      </c>
      <c r="C7" s="16" t="s">
        <v>17</v>
      </c>
      <c r="D7" s="6"/>
      <c r="E7" s="49" t="s">
        <v>18</v>
      </c>
      <c r="F7" s="50"/>
      <c r="G7" s="51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4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25.5">
      <c r="B17" s="7" t="s">
        <v>28</v>
      </c>
      <c r="C17" s="8" t="s">
        <v>40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2015-12-23T12:39:15Z</cp:lastPrinted>
  <dcterms:created xsi:type="dcterms:W3CDTF">2014-01-17T13:07:43Z</dcterms:created>
  <dcterms:modified xsi:type="dcterms:W3CDTF">2019-08-07T11:37:32Z</dcterms:modified>
  <cp:category/>
  <cp:version/>
  <cp:contentType/>
  <cp:contentStatus/>
</cp:coreProperties>
</file>