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7" activeTab="0"/>
  </bookViews>
  <sheets>
    <sheet name="Hermes pharma - specif." sheetId="1" r:id="rId1"/>
    <sheet name="Hermes pharma - Obrazac KVI" sheetId="2" r:id="rId2"/>
  </sheets>
  <definedNames>
    <definedName name="_xlnm.Print_Area" localSheetId="1">'Hermes pharma - Obrazac KVI'!$A$1:$H$22</definedName>
    <definedName name="_xlnm.Print_Area" localSheetId="0">'Hermes pharma - specif.'!$A$1:$L$16</definedName>
  </definedNames>
  <calcPr fullCalcOnLoad="1"/>
</workbook>
</file>

<file path=xl/sharedStrings.xml><?xml version="1.0" encoding="utf-8"?>
<sst xmlns="http://schemas.openxmlformats.org/spreadsheetml/2006/main" count="81" uniqueCount="69">
  <si>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</si>
  <si>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</si>
  <si>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</si>
  <si>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</si>
  <si>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</si>
  <si>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</si>
  <si>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</si>
  <si>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</si>
  <si>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</si>
  <si>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</si>
  <si>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</si>
  <si>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</si>
  <si>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</si>
  <si>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</si>
  <si>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</si>
  <si>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</si>
  <si>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</si>
  <si>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</si>
  <si>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</si>
  <si>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</si>
  <si>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</si>
  <si>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</si>
  <si>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</si>
  <si>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</si>
  <si>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</si>
  <si>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</si>
  <si>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</si>
  <si>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</si>
  <si>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</si>
  <si>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</si>
  <si>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</si>
  <si>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</si>
  <si>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</si>
  <si>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</si>
  <si>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</si>
  <si>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</si>
  <si>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</si>
  <si>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</si>
  <si>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Каротидни стентови (monorail – rapid exchange дизајн) са ћелијама затвореног дизајна, израђени од нитинола, цилидричног и конусног облика</t>
  </si>
  <si>
    <t>Систем за дисталну протекцију за Каротидни стент (monorail – rapid exchange дизајн) са aнтитробмбогеним премазом на филтеру, од платина – тунгстена, систем слободан на жици</t>
  </si>
  <si>
    <t>Васкуларни чеп за емболизацију (Vascular Plug)</t>
  </si>
  <si>
    <t>Самоослобађајући перифени стентови израђени од нитинола, OTW систем, за дугачке лезије на суперфицијалној и поплитеалној артерији</t>
  </si>
  <si>
    <t>Периферни стентови премонтирани на балон</t>
  </si>
  <si>
    <t>Ренални стентови премонтирани на балон</t>
  </si>
  <si>
    <t>Kаротидни стентови (monorail – rapid exchange дизајн) са ћелијама затвореног дизајна, израђени од нитинола, цилидричног и конусног облика, са системом за дисталну протекцију</t>
  </si>
  <si>
    <t>Назив добављача: Hermes pharma d.o.o.</t>
  </si>
  <si>
    <t xml:space="preserve">Каротидни и периферни стентови са пратећим специфичним потрошним материјалом који је неопходан за његову имплантацију за 2019. годину </t>
  </si>
  <si>
    <t>404-1-110/19-2</t>
  </si>
  <si>
    <t xml:space="preserve">X.ACT Carotid Stent System </t>
  </si>
  <si>
    <t>Emboshield NAV6 Embolic Protection System</t>
  </si>
  <si>
    <t>Amplatzer Vascular Plug</t>
  </si>
  <si>
    <t xml:space="preserve">Supera Peripheral Stent System </t>
  </si>
  <si>
    <t>Omnilink Elite Peripheral Stent System</t>
  </si>
  <si>
    <t>RX HERCULINK ELITE Peripheral Stent System</t>
  </si>
  <si>
    <t>od XRX02007S do XRX03010S i od XRX03008T do XRX04010T</t>
  </si>
  <si>
    <t>22442-19 i 22443-19</t>
  </si>
  <si>
    <t>od 9-PLUG-004 do 9-PLUG-016; od 9-AVP2-003 do 9-AVP2-022 i od 9-AVP038-004 do 9-AVP038-008</t>
  </si>
  <si>
    <t>420XXXXX-080 i 420XXXXX-120</t>
  </si>
  <si>
    <t>11000-XX do 11013-XX</t>
  </si>
  <si>
    <t>od 1011521-XX do 1011540-XX</t>
  </si>
  <si>
    <t>Abbott Vascular, SAD</t>
  </si>
  <si>
    <t>AGA Medical Corporation,SAD</t>
  </si>
  <si>
    <t>комад</t>
  </si>
  <si>
    <t>STT19002</t>
  </si>
  <si>
    <t>BKT19001</t>
  </si>
  <si>
    <t>STT19008</t>
  </si>
  <si>
    <t>STT19009</t>
  </si>
  <si>
    <t>STT19010</t>
  </si>
  <si>
    <t>STT19011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</si>
</sst>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45" fillId="36" borderId="16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36" borderId="16" xfId="0" applyNumberFormat="1" applyFont="1" applyFill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 wrapText="1"/>
    </xf>
    <xf numFmtId="4" fontId="0" fillId="34" borderId="16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/>
    </xf>
    <xf numFmtId="4" fontId="45" fillId="34" borderId="0" xfId="0" applyNumberFormat="1" applyFont="1" applyFill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/>
    </xf>
    <xf numFmtId="3" fontId="0" fillId="34" borderId="0" xfId="0" applyNumberFormat="1" applyFont="1" applyFill="1" applyAlignment="1">
      <alignment horizontal="center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6" borderId="10" xfId="60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18" xfId="60" applyNumberFormat="1" applyFont="1" applyFill="1" applyBorder="1" applyAlignment="1">
      <alignment horizontal="center" vertical="center" wrapText="1"/>
      <protection/>
    </xf>
    <xf numFmtId="4" fontId="43" fillId="37" borderId="19" xfId="60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0">
      <selection activeCell="C13" sqref="C13"/>
    </sheetView>
  </sheetViews>
  <sheetFormatPr defaultColWidth="9.140625" defaultRowHeight="12.75"/>
  <cols>
    <col min="1" max="1" width="5.8515625" style="29" customWidth="1"/>
    <col min="2" max="2" width="39.421875" style="29" customWidth="1"/>
    <col min="3" max="3" width="11.7109375" style="20" customWidth="1"/>
    <col min="4" max="4" width="23.28125" style="20" customWidth="1"/>
    <col min="5" max="5" width="18.140625" style="20" customWidth="1"/>
    <col min="6" max="6" width="18.00390625" style="20" customWidth="1"/>
    <col min="7" max="8" width="12.28125" style="20" customWidth="1"/>
    <col min="9" max="9" width="12.28125" style="19" hidden="1" customWidth="1"/>
    <col min="10" max="10" width="15.140625" style="20" customWidth="1"/>
    <col min="11" max="11" width="15.140625" style="22" hidden="1" customWidth="1"/>
    <col min="12" max="12" width="18.7109375" style="20" customWidth="1"/>
    <col min="13" max="13" width="9.57421875" style="19" hidden="1" customWidth="1"/>
    <col min="14" max="14" width="9.140625" style="20" hidden="1" customWidth="1"/>
    <col min="15" max="16384" width="9.140625" style="20" customWidth="1"/>
  </cols>
  <sheetData>
    <row r="2" spans="1:12" ht="12.75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4" spans="1:5" ht="12.75">
      <c r="A4" s="57" t="s">
        <v>45</v>
      </c>
      <c r="B4" s="57"/>
      <c r="C4" s="57"/>
      <c r="D4" s="57"/>
      <c r="E4" s="21"/>
    </row>
    <row r="6" spans="1:13" ht="48" customHeight="1">
      <c r="A6" s="23" t="s">
        <v>0</v>
      </c>
      <c r="B6" s="23" t="s">
        <v>1</v>
      </c>
      <c r="C6" s="23" t="s">
        <v>33</v>
      </c>
      <c r="D6" s="23" t="s">
        <v>34</v>
      </c>
      <c r="E6" s="23" t="s">
        <v>35</v>
      </c>
      <c r="F6" s="23" t="s">
        <v>5</v>
      </c>
      <c r="G6" s="24" t="s">
        <v>6</v>
      </c>
      <c r="H6" s="23" t="s">
        <v>7</v>
      </c>
      <c r="I6" s="25" t="s">
        <v>8</v>
      </c>
      <c r="J6" s="23" t="s">
        <v>9</v>
      </c>
      <c r="K6" s="25" t="s">
        <v>10</v>
      </c>
      <c r="L6" s="23" t="s">
        <v>2</v>
      </c>
      <c r="M6" s="25" t="s">
        <v>24</v>
      </c>
    </row>
    <row r="7" spans="1:13" ht="48" customHeight="1">
      <c r="A7" s="59">
        <v>2</v>
      </c>
      <c r="B7" s="58" t="s">
        <v>44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25"/>
    </row>
    <row r="8" spans="1:14" ht="87.75" customHeight="1">
      <c r="A8" s="60"/>
      <c r="B8" s="42" t="s">
        <v>38</v>
      </c>
      <c r="C8" s="52" t="s">
        <v>63</v>
      </c>
      <c r="D8" s="35" t="s">
        <v>48</v>
      </c>
      <c r="E8" s="36" t="s">
        <v>54</v>
      </c>
      <c r="F8" s="37" t="s">
        <v>60</v>
      </c>
      <c r="G8" s="38" t="s">
        <v>62</v>
      </c>
      <c r="H8" s="39"/>
      <c r="I8" s="48">
        <v>65000</v>
      </c>
      <c r="J8" s="44">
        <v>65000</v>
      </c>
      <c r="K8" s="41">
        <f aca="true" t="shared" si="0" ref="K8:K13">H8*I8</f>
        <v>0</v>
      </c>
      <c r="L8" s="40">
        <f aca="true" t="shared" si="1" ref="L8:L13">H8*J8</f>
        <v>0</v>
      </c>
      <c r="M8" s="27">
        <v>1</v>
      </c>
      <c r="N8" s="20">
        <v>0.1</v>
      </c>
    </row>
    <row r="9" spans="1:14" ht="87.75" customHeight="1">
      <c r="A9" s="60"/>
      <c r="B9" s="42" t="s">
        <v>39</v>
      </c>
      <c r="C9" s="52" t="s">
        <v>64</v>
      </c>
      <c r="D9" s="32" t="s">
        <v>49</v>
      </c>
      <c r="E9" s="30" t="s">
        <v>55</v>
      </c>
      <c r="F9" s="26" t="s">
        <v>60</v>
      </c>
      <c r="G9" s="38" t="s">
        <v>62</v>
      </c>
      <c r="H9" s="31"/>
      <c r="I9" s="47">
        <v>60000</v>
      </c>
      <c r="J9" s="45">
        <v>60000</v>
      </c>
      <c r="K9" s="41">
        <f t="shared" si="0"/>
        <v>0</v>
      </c>
      <c r="L9" s="40">
        <f t="shared" si="1"/>
        <v>0</v>
      </c>
      <c r="M9" s="27">
        <v>1</v>
      </c>
      <c r="N9" s="20">
        <v>0.2</v>
      </c>
    </row>
    <row r="10" spans="1:14" ht="87.75" customHeight="1">
      <c r="A10" s="43">
        <v>11</v>
      </c>
      <c r="B10" s="34" t="s">
        <v>40</v>
      </c>
      <c r="C10" s="53" t="s">
        <v>65</v>
      </c>
      <c r="D10" s="32" t="s">
        <v>50</v>
      </c>
      <c r="E10" s="30" t="s">
        <v>56</v>
      </c>
      <c r="F10" s="26" t="s">
        <v>61</v>
      </c>
      <c r="G10" s="38" t="s">
        <v>62</v>
      </c>
      <c r="H10" s="31"/>
      <c r="I10" s="46">
        <v>85000</v>
      </c>
      <c r="J10" s="45">
        <v>85000</v>
      </c>
      <c r="K10" s="41">
        <f t="shared" si="0"/>
        <v>0</v>
      </c>
      <c r="L10" s="40">
        <f t="shared" si="1"/>
        <v>0</v>
      </c>
      <c r="M10" s="27">
        <v>2</v>
      </c>
      <c r="N10" s="20">
        <v>0.1</v>
      </c>
    </row>
    <row r="11" spans="1:14" ht="87.75" customHeight="1">
      <c r="A11" s="33">
        <v>12</v>
      </c>
      <c r="B11" s="34" t="s">
        <v>41</v>
      </c>
      <c r="C11" s="53" t="s">
        <v>66</v>
      </c>
      <c r="D11" s="32" t="s">
        <v>51</v>
      </c>
      <c r="E11" s="30" t="s">
        <v>57</v>
      </c>
      <c r="F11" s="26" t="s">
        <v>60</v>
      </c>
      <c r="G11" s="38" t="s">
        <v>62</v>
      </c>
      <c r="H11" s="31"/>
      <c r="I11" s="46">
        <v>75000</v>
      </c>
      <c r="J11" s="45">
        <v>75000</v>
      </c>
      <c r="K11" s="41">
        <f t="shared" si="0"/>
        <v>0</v>
      </c>
      <c r="L11" s="40">
        <f t="shared" si="1"/>
        <v>0</v>
      </c>
      <c r="M11" s="27">
        <v>1</v>
      </c>
      <c r="N11" s="20">
        <v>0.1</v>
      </c>
    </row>
    <row r="12" spans="1:14" ht="87.75" customHeight="1">
      <c r="A12" s="33">
        <v>14</v>
      </c>
      <c r="B12" s="34" t="s">
        <v>42</v>
      </c>
      <c r="C12" s="53" t="s">
        <v>67</v>
      </c>
      <c r="D12" s="32" t="s">
        <v>52</v>
      </c>
      <c r="E12" s="30" t="s">
        <v>58</v>
      </c>
      <c r="F12" s="26" t="s">
        <v>60</v>
      </c>
      <c r="G12" s="38" t="s">
        <v>62</v>
      </c>
      <c r="H12" s="31"/>
      <c r="I12" s="46">
        <v>24900</v>
      </c>
      <c r="J12" s="45">
        <v>24900</v>
      </c>
      <c r="K12" s="41">
        <f t="shared" si="0"/>
        <v>0</v>
      </c>
      <c r="L12" s="40">
        <f t="shared" si="1"/>
        <v>0</v>
      </c>
      <c r="M12" s="27">
        <v>1</v>
      </c>
      <c r="N12" s="20">
        <v>0.1</v>
      </c>
    </row>
    <row r="13" spans="1:14" ht="87.75" customHeight="1">
      <c r="A13" s="33">
        <v>15</v>
      </c>
      <c r="B13" s="34" t="s">
        <v>43</v>
      </c>
      <c r="C13" s="53" t="s">
        <v>68</v>
      </c>
      <c r="D13" s="32" t="s">
        <v>53</v>
      </c>
      <c r="E13" s="30" t="s">
        <v>59</v>
      </c>
      <c r="F13" s="26" t="s">
        <v>60</v>
      </c>
      <c r="G13" s="38" t="s">
        <v>62</v>
      </c>
      <c r="H13" s="31"/>
      <c r="I13" s="46">
        <v>24900</v>
      </c>
      <c r="J13" s="45">
        <v>24900</v>
      </c>
      <c r="K13" s="41">
        <f t="shared" si="0"/>
        <v>0</v>
      </c>
      <c r="L13" s="40">
        <f t="shared" si="1"/>
        <v>0</v>
      </c>
      <c r="M13" s="27">
        <v>1</v>
      </c>
      <c r="N13" s="20">
        <v>0.1</v>
      </c>
    </row>
    <row r="14" spans="1:13" ht="21.75" customHeight="1">
      <c r="A14" s="55" t="s">
        <v>4</v>
      </c>
      <c r="B14" s="55"/>
      <c r="C14" s="55"/>
      <c r="D14" s="55"/>
      <c r="E14" s="55"/>
      <c r="F14" s="55"/>
      <c r="G14" s="55"/>
      <c r="H14" s="55"/>
      <c r="I14" s="55"/>
      <c r="J14" s="55"/>
      <c r="K14" s="28">
        <f>K8+K9+K10+K11+K12+K13</f>
        <v>0</v>
      </c>
      <c r="L14" s="28">
        <f>L8+L9+L10+L11+L12+L13</f>
        <v>0</v>
      </c>
      <c r="M14" s="49">
        <f>AVERAGE(M8:M13)</f>
        <v>1.1666666666666667</v>
      </c>
    </row>
    <row r="15" spans="1:12" ht="18.75" customHeight="1">
      <c r="A15" s="54" t="s">
        <v>37</v>
      </c>
      <c r="B15" s="54"/>
      <c r="C15" s="54"/>
      <c r="D15" s="54"/>
      <c r="E15" s="54"/>
      <c r="F15" s="54"/>
      <c r="G15" s="54"/>
      <c r="H15" s="54"/>
      <c r="I15" s="54"/>
      <c r="J15" s="54"/>
      <c r="K15" s="28">
        <f>K8*N8+K9*N9+K10*N10+K11*N11+K12*N12+K13*N13</f>
        <v>0</v>
      </c>
      <c r="L15" s="28">
        <f>L8*N8+L9*N9+L10*N10+L11*N11+L12*N12+L13*N13</f>
        <v>0</v>
      </c>
    </row>
    <row r="16" spans="1:12" ht="18" customHeight="1">
      <c r="A16" s="54" t="s">
        <v>3</v>
      </c>
      <c r="B16" s="54"/>
      <c r="C16" s="54"/>
      <c r="D16" s="54"/>
      <c r="E16" s="54"/>
      <c r="F16" s="54"/>
      <c r="G16" s="54"/>
      <c r="H16" s="54"/>
      <c r="I16" s="54"/>
      <c r="J16" s="54"/>
      <c r="K16" s="50">
        <f>K14+K15</f>
        <v>0</v>
      </c>
      <c r="L16" s="28">
        <f>L14+L15</f>
        <v>0</v>
      </c>
    </row>
  </sheetData>
  <sheetProtection/>
  <mergeCells count="7">
    <mergeCell ref="A15:J15"/>
    <mergeCell ref="A16:J16"/>
    <mergeCell ref="A14:J14"/>
    <mergeCell ref="A2:L2"/>
    <mergeCell ref="A4:D4"/>
    <mergeCell ref="B7:L7"/>
    <mergeCell ref="A7:A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25" sqref="F2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64" t="s">
        <v>45</v>
      </c>
      <c r="F2" s="65"/>
      <c r="G2" s="65"/>
      <c r="H2" s="65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51" t="s">
        <v>47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'Hermes pharma - specif.'!K14</f>
        <v>0</v>
      </c>
      <c r="F6" s="10">
        <f>'Hermes pharma - specif.'!L14</f>
        <v>0</v>
      </c>
      <c r="G6" s="11">
        <f>'Hermes pharma - specif.'!L16</f>
        <v>0</v>
      </c>
    </row>
    <row r="7" spans="2:7" ht="24.75" customHeight="1" thickBot="1">
      <c r="B7" s="3" t="s">
        <v>16</v>
      </c>
      <c r="C7" s="12" t="s">
        <v>17</v>
      </c>
      <c r="D7" s="2"/>
      <c r="E7" s="61" t="s">
        <v>18</v>
      </c>
      <c r="F7" s="62"/>
      <c r="G7" s="63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17">
        <f>'Hermes pharma - specif.'!M14</f>
        <v>1.1666666666666667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4" t="s">
        <v>46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8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Maja Strbac</cp:lastModifiedBy>
  <cp:lastPrinted>2015-12-23T12:39:15Z</cp:lastPrinted>
  <dcterms:created xsi:type="dcterms:W3CDTF">2014-01-17T13:07:43Z</dcterms:created>
  <dcterms:modified xsi:type="dcterms:W3CDTF">2019-06-12T09:47:47Z</dcterms:modified>
  <cp:category/>
  <cp:version/>
  <cp:contentType/>
  <cp:contentStatus/>
</cp:coreProperties>
</file>