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<sst xmlns="http://schemas.openxmlformats.org/spreadsheetml/2006/main" count="119" uniqueCount="83">
  <si>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</si>
  <si>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</si>
  <si>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</si>
  <si>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</si>
  <si>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</si>
  <si>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</si>
  <si>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</si>
  <si>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</si>
  <si>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</si>
  <si>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</si>
  <si>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</si>
  <si>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</si>
  <si>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</si>
  <si>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</si>
  <si>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</si>
  <si>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</si>
  <si>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</si>
  <si>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</si>
  <si>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</si>
  <si>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</si>
  <si>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</si>
  <si>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</si>
  <si>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</si>
  <si>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</si>
  <si>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</si>
  <si>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</si>
  <si>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</si>
  <si>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</si>
  <si>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</si>
  <si>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</si>
  <si>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</si>
  <si>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</si>
  <si>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</si>
  <si>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</si>
  <si>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</si>
  <si>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</si>
  <si>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>Заштићено име лека</t>
  </si>
  <si>
    <t>КПП</t>
  </si>
  <si>
    <t>Назив партије</t>
  </si>
  <si>
    <t>rastvor za injekciju</t>
  </si>
  <si>
    <t>Јачина/
Концентрација
 лека</t>
  </si>
  <si>
    <t>404-1-110/19-3</t>
  </si>
  <si>
    <t>Лекови са Листе Б Листе лекова за период од 6 (шест) месеци</t>
  </si>
  <si>
    <t>jomeprol 300 mg I/ml, 100 ml</t>
  </si>
  <si>
    <t>Iomeron ®300</t>
  </si>
  <si>
    <t>Patheon Italija SPA</t>
  </si>
  <si>
    <t>100 ml (300 mg I/ml)</t>
  </si>
  <si>
    <t>ml</t>
  </si>
  <si>
    <t>jomeprol 300 mg I/ml, 200 ml</t>
  </si>
  <si>
    <t>200 ml (300 mg I/ml)</t>
  </si>
  <si>
    <t>jomeprol 350 mg I/ml, 100 ml</t>
  </si>
  <si>
    <t>Iomeron® 350</t>
  </si>
  <si>
    <t>100 ml (350 mg I/ml)</t>
  </si>
  <si>
    <t>jomeprol 350 mg I/ml, 200 ml i 500 ml</t>
  </si>
  <si>
    <t>200 ml (350 mg I/ml)</t>
  </si>
  <si>
    <t>500 ml (350 mg I/ml)</t>
  </si>
  <si>
    <t>jomeprol 400 mg I/ml, 100 ml</t>
  </si>
  <si>
    <t>Iomeron ®400</t>
  </si>
  <si>
    <t>100 ml (400 mg I/ml)</t>
  </si>
  <si>
    <t>jomeprol 400 mg I/ml, 200 ml i 500 ml</t>
  </si>
  <si>
    <t>200 ml (400 mg I/ml)</t>
  </si>
  <si>
    <t>500 ml (400 mg I/ml)</t>
  </si>
  <si>
    <t>gadobenska kiselina 10 ml</t>
  </si>
  <si>
    <t>MultiHance® 10ml</t>
  </si>
  <si>
    <t>10 ml (529 mg/ml)</t>
  </si>
  <si>
    <t>gadobenska kiselina 15 ml</t>
  </si>
  <si>
    <t>MultiHance® 15ml</t>
  </si>
  <si>
    <t>15 ml (529 mg/ml)</t>
  </si>
  <si>
    <t>gadobenska kiselina 20 ml</t>
  </si>
  <si>
    <t>MultiHance® 20ml</t>
  </si>
  <si>
    <t>20 ml (529 mg/ml)</t>
  </si>
  <si>
    <t>MARK MEDICAL D.O.O.</t>
  </si>
  <si>
    <t>0199477</t>
  </si>
  <si>
    <t>0199479</t>
  </si>
  <si>
    <t>0199471</t>
  </si>
  <si>
    <t>0199473</t>
  </si>
  <si>
    <t>0199472</t>
  </si>
  <si>
    <t>0199466</t>
  </si>
  <si>
    <t>0199468</t>
  </si>
  <si>
    <t>0199467</t>
  </si>
  <si>
    <t>0199491</t>
  </si>
  <si>
    <t>0199490</t>
  </si>
  <si>
    <t>0199492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</si>
</sst>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1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54" fillId="33" borderId="16" xfId="0" applyFont="1" applyFill="1" applyBorder="1" applyAlignment="1">
      <alignment horizontal="center" vertical="center" wrapText="1"/>
    </xf>
    <xf numFmtId="49" fontId="54" fillId="34" borderId="16" xfId="0" applyNumberFormat="1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6" fillId="34" borderId="16" xfId="59" applyNumberFormat="1" applyFont="1" applyFill="1" applyBorder="1" applyAlignment="1">
      <alignment horizontal="center" vertical="center" wrapText="1"/>
      <protection/>
    </xf>
    <xf numFmtId="4" fontId="54" fillId="34" borderId="16" xfId="0" applyNumberFormat="1" applyFont="1" applyFill="1" applyBorder="1" applyAlignment="1">
      <alignment horizontal="center" vertical="center" wrapText="1"/>
    </xf>
    <xf numFmtId="4" fontId="54" fillId="35" borderId="16" xfId="0" applyNumberFormat="1" applyFont="1" applyFill="1" applyBorder="1" applyAlignment="1">
      <alignment horizontal="center" vertical="center" wrapText="1"/>
    </xf>
    <xf numFmtId="1" fontId="54" fillId="35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37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" fontId="52" fillId="35" borderId="18" xfId="0" applyNumberFormat="1" applyFont="1" applyFill="1" applyBorder="1" applyAlignment="1">
      <alignment horizontal="center" vertical="center" wrapText="1"/>
    </xf>
    <xf numFmtId="1" fontId="52" fillId="35" borderId="10" xfId="0" applyNumberFormat="1" applyFont="1" applyFill="1" applyBorder="1" applyAlignment="1">
      <alignment horizontal="center" vertical="center" wrapText="1"/>
    </xf>
    <xf numFmtId="1" fontId="52" fillId="35" borderId="17" xfId="0" applyNumberFormat="1" applyFont="1" applyFill="1" applyBorder="1" applyAlignment="1">
      <alignment horizontal="center" vertical="center" wrapText="1"/>
    </xf>
    <xf numFmtId="1" fontId="43" fillId="35" borderId="10" xfId="0" applyNumberFormat="1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wrapText="1"/>
    </xf>
    <xf numFmtId="1" fontId="52" fillId="35" borderId="16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 wrapText="1"/>
    </xf>
    <xf numFmtId="0" fontId="53" fillId="36" borderId="19" xfId="0" applyFont="1" applyFill="1" applyBorder="1" applyAlignment="1">
      <alignment horizontal="center" vertical="center" wrapText="1"/>
    </xf>
    <xf numFmtId="0" fontId="53" fillId="36" borderId="20" xfId="0" applyFont="1" applyFill="1" applyBorder="1" applyAlignment="1">
      <alignment horizontal="center" vertical="center" wrapText="1"/>
    </xf>
    <xf numFmtId="4" fontId="52" fillId="0" borderId="21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4" fontId="52" fillId="0" borderId="21" xfId="0" applyNumberFormat="1" applyFont="1" applyBorder="1" applyAlignment="1">
      <alignment horizontal="center" vertical="center" wrapText="1"/>
    </xf>
    <xf numFmtId="4" fontId="52" fillId="0" borderId="22" xfId="0" applyNumberFormat="1" applyFont="1" applyBorder="1" applyAlignment="1">
      <alignment horizontal="center" vertical="center" wrapText="1"/>
    </xf>
    <xf numFmtId="4" fontId="53" fillId="0" borderId="22" xfId="0" applyNumberFormat="1" applyFont="1" applyBorder="1" applyAlignment="1">
      <alignment horizontal="center" vertical="center"/>
    </xf>
    <xf numFmtId="4" fontId="53" fillId="0" borderId="21" xfId="0" applyNumberFormat="1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4" fontId="52" fillId="35" borderId="17" xfId="0" applyNumberFormat="1" applyFont="1" applyFill="1" applyBorder="1" applyAlignment="1">
      <alignment vertical="center" wrapText="1"/>
    </xf>
    <xf numFmtId="4" fontId="52" fillId="35" borderId="10" xfId="0" applyNumberFormat="1" applyFont="1" applyFill="1" applyBorder="1" applyAlignment="1">
      <alignment vertical="center" wrapText="1"/>
    </xf>
    <xf numFmtId="1" fontId="52" fillId="35" borderId="16" xfId="0" applyNumberFormat="1" applyFont="1" applyFill="1" applyBorder="1" applyAlignment="1">
      <alignment horizontal="center" vertical="center" wrapText="1"/>
    </xf>
    <xf numFmtId="1" fontId="52" fillId="35" borderId="17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7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24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8.421875" style="20" customWidth="1"/>
    <col min="2" max="2" width="15.28125" style="24" customWidth="1"/>
    <col min="3" max="3" width="14.7109375" style="24" customWidth="1"/>
    <col min="4" max="4" width="11.8515625" style="2" customWidth="1"/>
    <col min="5" max="5" width="16.421875" style="33" customWidth="1"/>
    <col min="6" max="6" width="24.28125" style="2" customWidth="1"/>
    <col min="7" max="7" width="16.421875" style="2" customWidth="1"/>
    <col min="8" max="8" width="20.28125" style="2" customWidth="1"/>
    <col min="9" max="9" width="13.28125" style="2" customWidth="1"/>
    <col min="10" max="10" width="16.421875" style="2" customWidth="1"/>
    <col min="11" max="11" width="14.7109375" style="26" customWidth="1"/>
    <col min="12" max="12" width="14.00390625" style="26" hidden="1" customWidth="1"/>
    <col min="13" max="13" width="13.421875" style="26" hidden="1" customWidth="1"/>
    <col min="14" max="14" width="15.140625" style="26" customWidth="1"/>
    <col min="15" max="15" width="14.421875" style="28" hidden="1" customWidth="1"/>
    <col min="16" max="16384" width="9.140625" style="2" customWidth="1"/>
  </cols>
  <sheetData>
    <row r="1" spans="2:15" s="25" customFormat="1" ht="12.75">
      <c r="B1" s="24"/>
      <c r="C1" s="24"/>
      <c r="E1" s="33"/>
      <c r="K1" s="26"/>
      <c r="L1" s="26"/>
      <c r="M1" s="26"/>
      <c r="N1" s="26"/>
      <c r="O1" s="28"/>
    </row>
    <row r="2" spans="1:15" ht="12.75" customHeight="1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9"/>
    </row>
    <row r="3" spans="1:15" ht="12.75" customHeight="1">
      <c r="A3" s="75" t="s">
        <v>71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9"/>
    </row>
    <row r="5" spans="1:15" s="48" customFormat="1" ht="45.75" customHeight="1">
      <c r="A5" s="35" t="s">
        <v>32</v>
      </c>
      <c r="B5" s="36" t="s">
        <v>38</v>
      </c>
      <c r="C5" s="36" t="s">
        <v>37</v>
      </c>
      <c r="D5" s="36" t="s">
        <v>0</v>
      </c>
      <c r="E5" s="37" t="s">
        <v>36</v>
      </c>
      <c r="F5" s="37" t="s">
        <v>2</v>
      </c>
      <c r="G5" s="37" t="s">
        <v>1</v>
      </c>
      <c r="H5" s="37" t="s">
        <v>40</v>
      </c>
      <c r="I5" s="38" t="s">
        <v>3</v>
      </c>
      <c r="J5" s="37" t="s">
        <v>4</v>
      </c>
      <c r="K5" s="39" t="s">
        <v>5</v>
      </c>
      <c r="L5" s="40" t="s">
        <v>34</v>
      </c>
      <c r="M5" s="40" t="s">
        <v>6</v>
      </c>
      <c r="N5" s="39" t="s">
        <v>7</v>
      </c>
      <c r="O5" s="41" t="s">
        <v>8</v>
      </c>
    </row>
    <row r="6" spans="1:15" s="49" customFormat="1" ht="43.5" customHeight="1">
      <c r="A6" s="32">
        <v>36</v>
      </c>
      <c r="B6" s="45" t="s">
        <v>43</v>
      </c>
      <c r="C6" s="44"/>
      <c r="D6" s="85" t="s">
        <v>72</v>
      </c>
      <c r="E6" s="32" t="s">
        <v>44</v>
      </c>
      <c r="F6" s="32" t="s">
        <v>45</v>
      </c>
      <c r="G6" s="45" t="s">
        <v>39</v>
      </c>
      <c r="H6" s="45" t="s">
        <v>46</v>
      </c>
      <c r="I6" s="45" t="s">
        <v>47</v>
      </c>
      <c r="J6" s="56"/>
      <c r="K6" s="62">
        <v>22.15</v>
      </c>
      <c r="L6" s="68">
        <v>28.95</v>
      </c>
      <c r="M6" s="50">
        <f>L6*J6</f>
        <v>0</v>
      </c>
      <c r="N6" s="46">
        <f>K6*J6</f>
        <v>0</v>
      </c>
      <c r="O6" s="51">
        <v>1</v>
      </c>
    </row>
    <row r="7" spans="1:15" s="49" customFormat="1" ht="46.5" customHeight="1">
      <c r="A7" s="43">
        <v>37</v>
      </c>
      <c r="B7" s="45" t="s">
        <v>48</v>
      </c>
      <c r="C7" s="44"/>
      <c r="D7" s="85" t="s">
        <v>73</v>
      </c>
      <c r="E7" s="32" t="s">
        <v>44</v>
      </c>
      <c r="F7" s="32" t="s">
        <v>45</v>
      </c>
      <c r="G7" s="45" t="s">
        <v>39</v>
      </c>
      <c r="H7" s="45" t="s">
        <v>49</v>
      </c>
      <c r="I7" s="45" t="s">
        <v>47</v>
      </c>
      <c r="J7" s="56"/>
      <c r="K7" s="62">
        <v>22.15</v>
      </c>
      <c r="L7" s="68">
        <v>26.96</v>
      </c>
      <c r="M7" s="50">
        <f aca="true" t="shared" si="0" ref="M7:M16">L7*J7</f>
        <v>0</v>
      </c>
      <c r="N7" s="46">
        <f aca="true" t="shared" si="1" ref="N7:N16">K7*J7</f>
        <v>0</v>
      </c>
      <c r="O7" s="51">
        <v>1</v>
      </c>
    </row>
    <row r="8" spans="1:15" s="49" customFormat="1" ht="51" customHeight="1">
      <c r="A8" s="57">
        <v>38</v>
      </c>
      <c r="B8" s="58" t="s">
        <v>50</v>
      </c>
      <c r="C8" s="54"/>
      <c r="D8" s="86" t="s">
        <v>74</v>
      </c>
      <c r="E8" s="57" t="s">
        <v>51</v>
      </c>
      <c r="F8" s="57" t="s">
        <v>45</v>
      </c>
      <c r="G8" s="58" t="s">
        <v>39</v>
      </c>
      <c r="H8" s="58" t="s">
        <v>52</v>
      </c>
      <c r="I8" s="58" t="s">
        <v>47</v>
      </c>
      <c r="J8" s="59"/>
      <c r="K8" s="63">
        <v>19.5</v>
      </c>
      <c r="L8" s="68">
        <v>30.95</v>
      </c>
      <c r="M8" s="50">
        <f t="shared" si="0"/>
        <v>0</v>
      </c>
      <c r="N8" s="46">
        <f t="shared" si="1"/>
        <v>0</v>
      </c>
      <c r="O8" s="55">
        <v>1</v>
      </c>
    </row>
    <row r="9" spans="1:15" s="49" customFormat="1" ht="46.5" customHeight="1">
      <c r="A9" s="76">
        <v>39</v>
      </c>
      <c r="B9" s="77" t="s">
        <v>53</v>
      </c>
      <c r="C9" s="44"/>
      <c r="D9" s="85" t="s">
        <v>75</v>
      </c>
      <c r="E9" s="32" t="s">
        <v>51</v>
      </c>
      <c r="F9" s="32" t="s">
        <v>45</v>
      </c>
      <c r="G9" s="45" t="s">
        <v>39</v>
      </c>
      <c r="H9" s="45" t="s">
        <v>54</v>
      </c>
      <c r="I9" s="45" t="s">
        <v>47</v>
      </c>
      <c r="J9" s="56"/>
      <c r="K9" s="62">
        <v>19.5</v>
      </c>
      <c r="L9" s="68">
        <v>29.95</v>
      </c>
      <c r="M9" s="50">
        <f t="shared" si="0"/>
        <v>0</v>
      </c>
      <c r="N9" s="46">
        <f t="shared" si="1"/>
        <v>0</v>
      </c>
      <c r="O9" s="71">
        <v>1</v>
      </c>
    </row>
    <row r="10" spans="1:15" s="49" customFormat="1" ht="46.5" customHeight="1">
      <c r="A10" s="76"/>
      <c r="B10" s="77"/>
      <c r="C10" s="44"/>
      <c r="D10" s="85" t="s">
        <v>76</v>
      </c>
      <c r="E10" s="32" t="s">
        <v>51</v>
      </c>
      <c r="F10" s="32" t="s">
        <v>45</v>
      </c>
      <c r="G10" s="45" t="s">
        <v>39</v>
      </c>
      <c r="H10" s="45" t="s">
        <v>55</v>
      </c>
      <c r="I10" s="45" t="s">
        <v>47</v>
      </c>
      <c r="J10" s="56"/>
      <c r="K10" s="62">
        <v>19.5</v>
      </c>
      <c r="L10" s="68">
        <v>29.95</v>
      </c>
      <c r="M10" s="50">
        <f t="shared" si="0"/>
        <v>0</v>
      </c>
      <c r="N10" s="46">
        <f t="shared" si="1"/>
        <v>0</v>
      </c>
      <c r="O10" s="72"/>
    </row>
    <row r="11" spans="1:15" s="49" customFormat="1" ht="52.5" customHeight="1">
      <c r="A11" s="32">
        <v>40</v>
      </c>
      <c r="B11" s="45" t="s">
        <v>56</v>
      </c>
      <c r="C11" s="44"/>
      <c r="D11" s="86" t="s">
        <v>77</v>
      </c>
      <c r="E11" s="57" t="s">
        <v>57</v>
      </c>
      <c r="F11" s="57" t="s">
        <v>45</v>
      </c>
      <c r="G11" s="58" t="s">
        <v>39</v>
      </c>
      <c r="H11" s="58" t="s">
        <v>58</v>
      </c>
      <c r="I11" s="58" t="s">
        <v>47</v>
      </c>
      <c r="J11" s="59"/>
      <c r="K11" s="63">
        <v>24</v>
      </c>
      <c r="L11" s="68">
        <v>40.94</v>
      </c>
      <c r="M11" s="50">
        <f t="shared" si="0"/>
        <v>0</v>
      </c>
      <c r="N11" s="46">
        <f t="shared" si="1"/>
        <v>0</v>
      </c>
      <c r="O11" s="51">
        <v>1</v>
      </c>
    </row>
    <row r="12" spans="1:15" s="49" customFormat="1" ht="52.5" customHeight="1">
      <c r="A12" s="78">
        <v>41</v>
      </c>
      <c r="B12" s="80" t="s">
        <v>59</v>
      </c>
      <c r="C12" s="60"/>
      <c r="D12" s="87" t="s">
        <v>78</v>
      </c>
      <c r="E12" s="32" t="s">
        <v>57</v>
      </c>
      <c r="F12" s="32" t="s">
        <v>45</v>
      </c>
      <c r="G12" s="45" t="s">
        <v>39</v>
      </c>
      <c r="H12" s="45" t="s">
        <v>60</v>
      </c>
      <c r="I12" s="45" t="s">
        <v>47</v>
      </c>
      <c r="J12" s="56"/>
      <c r="K12" s="64">
        <v>24</v>
      </c>
      <c r="L12" s="68">
        <v>37.85</v>
      </c>
      <c r="M12" s="50">
        <f t="shared" si="0"/>
        <v>0</v>
      </c>
      <c r="N12" s="46">
        <f t="shared" si="1"/>
        <v>0</v>
      </c>
      <c r="O12" s="71">
        <v>1</v>
      </c>
    </row>
    <row r="13" spans="1:15" s="49" customFormat="1" ht="45.75" customHeight="1">
      <c r="A13" s="79"/>
      <c r="B13" s="81"/>
      <c r="C13" s="60"/>
      <c r="D13" s="88" t="s">
        <v>79</v>
      </c>
      <c r="E13" s="57" t="s">
        <v>57</v>
      </c>
      <c r="F13" s="57" t="s">
        <v>45</v>
      </c>
      <c r="G13" s="58" t="s">
        <v>39</v>
      </c>
      <c r="H13" s="58" t="s">
        <v>61</v>
      </c>
      <c r="I13" s="58" t="s">
        <v>47</v>
      </c>
      <c r="J13" s="59"/>
      <c r="K13" s="65">
        <v>24</v>
      </c>
      <c r="L13" s="68">
        <v>37.85</v>
      </c>
      <c r="M13" s="50">
        <f t="shared" si="0"/>
        <v>0</v>
      </c>
      <c r="N13" s="46">
        <f t="shared" si="1"/>
        <v>0</v>
      </c>
      <c r="O13" s="72"/>
    </row>
    <row r="14" spans="1:15" s="49" customFormat="1" ht="45.75" customHeight="1">
      <c r="A14" s="57">
        <v>43</v>
      </c>
      <c r="B14" s="58" t="s">
        <v>62</v>
      </c>
      <c r="C14" s="61"/>
      <c r="D14" s="86" t="s">
        <v>80</v>
      </c>
      <c r="E14" s="57" t="s">
        <v>63</v>
      </c>
      <c r="F14" s="57" t="s">
        <v>45</v>
      </c>
      <c r="G14" s="58" t="s">
        <v>39</v>
      </c>
      <c r="H14" s="58" t="s">
        <v>64</v>
      </c>
      <c r="I14" s="58" t="s">
        <v>47</v>
      </c>
      <c r="J14" s="58"/>
      <c r="K14" s="66">
        <v>239.5</v>
      </c>
      <c r="L14" s="68">
        <v>319.54</v>
      </c>
      <c r="M14" s="50">
        <f t="shared" si="0"/>
        <v>0</v>
      </c>
      <c r="N14" s="46">
        <f t="shared" si="1"/>
        <v>0</v>
      </c>
      <c r="O14" s="51">
        <v>1</v>
      </c>
    </row>
    <row r="15" spans="1:15" s="49" customFormat="1" ht="45.75" customHeight="1">
      <c r="A15" s="57">
        <v>44</v>
      </c>
      <c r="B15" s="58" t="s">
        <v>65</v>
      </c>
      <c r="C15" s="54"/>
      <c r="D15" s="86" t="s">
        <v>81</v>
      </c>
      <c r="E15" s="57" t="s">
        <v>66</v>
      </c>
      <c r="F15" s="57" t="s">
        <v>45</v>
      </c>
      <c r="G15" s="58" t="s">
        <v>39</v>
      </c>
      <c r="H15" s="58" t="s">
        <v>67</v>
      </c>
      <c r="I15" s="58" t="s">
        <v>47</v>
      </c>
      <c r="J15" s="58"/>
      <c r="K15" s="66">
        <v>239.5</v>
      </c>
      <c r="L15" s="68">
        <v>319.53</v>
      </c>
      <c r="M15" s="50">
        <f t="shared" si="0"/>
        <v>0</v>
      </c>
      <c r="N15" s="46">
        <f t="shared" si="1"/>
        <v>0</v>
      </c>
      <c r="O15" s="51">
        <v>1</v>
      </c>
    </row>
    <row r="16" spans="1:15" s="49" customFormat="1" ht="45.75" customHeight="1">
      <c r="A16" s="32">
        <v>45</v>
      </c>
      <c r="B16" s="45" t="s">
        <v>68</v>
      </c>
      <c r="C16" s="44"/>
      <c r="D16" s="85" t="s">
        <v>82</v>
      </c>
      <c r="E16" s="32" t="s">
        <v>69</v>
      </c>
      <c r="F16" s="32" t="s">
        <v>45</v>
      </c>
      <c r="G16" s="45" t="s">
        <v>39</v>
      </c>
      <c r="H16" s="45" t="s">
        <v>70</v>
      </c>
      <c r="I16" s="45" t="s">
        <v>47</v>
      </c>
      <c r="J16" s="56"/>
      <c r="K16" s="67">
        <v>239.5</v>
      </c>
      <c r="L16" s="68">
        <v>312.91</v>
      </c>
      <c r="M16" s="50">
        <f t="shared" si="0"/>
        <v>0</v>
      </c>
      <c r="N16" s="46">
        <f t="shared" si="1"/>
        <v>0</v>
      </c>
      <c r="O16" s="51">
        <v>1</v>
      </c>
    </row>
    <row r="17" spans="1:15" s="49" customFormat="1" ht="18" customHeight="1">
      <c r="A17" s="74" t="s">
        <v>35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69">
        <f>SUM(M6:M16)</f>
        <v>0</v>
      </c>
      <c r="N17" s="42">
        <f>SUM(N6:N16)</f>
        <v>0</v>
      </c>
      <c r="O17" s="52">
        <f>AVERAGE(O6:O16)</f>
        <v>1</v>
      </c>
    </row>
    <row r="18" spans="1:15" s="49" customFormat="1" ht="18" customHeight="1">
      <c r="A18" s="73" t="s">
        <v>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0">
        <f>M17*0.1</f>
        <v>0</v>
      </c>
      <c r="N18" s="27">
        <f>N17*0.1</f>
        <v>0</v>
      </c>
      <c r="O18" s="51"/>
    </row>
    <row r="19" spans="1:15" s="31" customFormat="1" ht="18" customHeight="1">
      <c r="A19" s="73" t="s">
        <v>10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0">
        <f>M17+M18</f>
        <v>0</v>
      </c>
      <c r="N19" s="27">
        <f>N17+N18</f>
        <v>0</v>
      </c>
      <c r="O19" s="53"/>
    </row>
    <row r="20" ht="18" customHeight="1"/>
    <row r="21" ht="18" customHeight="1"/>
    <row r="22" ht="18" customHeight="1"/>
    <row r="23" spans="1:10" ht="12.75" customHeight="1" hidden="1">
      <c r="A23" s="47"/>
      <c r="D23" s="47"/>
      <c r="E23" s="47"/>
      <c r="F23" s="47"/>
      <c r="G23" s="47"/>
      <c r="H23" s="47"/>
      <c r="I23" s="47"/>
      <c r="J23" s="47"/>
    </row>
  </sheetData>
  <sheetProtection/>
  <mergeCells count="11">
    <mergeCell ref="B12:B13"/>
    <mergeCell ref="O9:O10"/>
    <mergeCell ref="O12:O13"/>
    <mergeCell ref="A19:L19"/>
    <mergeCell ref="A18:L18"/>
    <mergeCell ref="A17:L17"/>
    <mergeCell ref="A2:N2"/>
    <mergeCell ref="A3:N3"/>
    <mergeCell ref="A9:A10"/>
    <mergeCell ref="B9:B10"/>
    <mergeCell ref="A12:A1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71</v>
      </c>
    </row>
    <row r="4" ht="15" thickBot="1"/>
    <row r="5" spans="2:7" ht="24.75" thickBot="1">
      <c r="B5" s="3" t="s">
        <v>16</v>
      </c>
      <c r="C5" s="4" t="s">
        <v>41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specifikacija!M17</f>
        <v>0</v>
      </c>
      <c r="F6" s="14">
        <f>specifikacija!N17</f>
        <v>0</v>
      </c>
      <c r="G6" s="15">
        <f>specifikacija!N19</f>
        <v>0</v>
      </c>
    </row>
    <row r="7" spans="2:7" ht="36.75" customHeight="1" thickBot="1">
      <c r="B7" s="3" t="s">
        <v>17</v>
      </c>
      <c r="C7" s="23" t="s">
        <v>31</v>
      </c>
      <c r="E7" s="82" t="s">
        <v>15</v>
      </c>
      <c r="F7" s="83"/>
      <c r="G7" s="8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28</v>
      </c>
      <c r="E13" s="8" t="s">
        <v>25</v>
      </c>
      <c r="F13" s="30">
        <f>specifikacija!O17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21</v>
      </c>
      <c r="C15" s="4" t="s">
        <v>42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29</v>
      </c>
      <c r="C17" s="21" t="s">
        <v>30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0" ht="14.25">
      <c r="C20" s="34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2019-06-27T12:41:44Z</dcterms:modified>
  <cp:category/>
  <cp:version/>
  <cp:contentType/>
  <cp:contentStatus/>
</cp:coreProperties>
</file>