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<sst xmlns="http://schemas.openxmlformats.org/spreadsheetml/2006/main" count="109" uniqueCount="95">
  <si>
    <t>ЈКЛ</t>
  </si>
  <si>
    <t>Фармацеутски облик</t>
  </si>
  <si>
    <t>Произвођач</t>
  </si>
  <si>
    <t xml:space="preserve">Јединична процењена цена без  ПДВ-а </t>
  </si>
  <si>
    <t xml:space="preserve">Укупна процењена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</si>
  <si>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</si>
  <si>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</si>
  <si>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</si>
  <si>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</si>
  <si>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</si>
  <si>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</si>
  <si>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</si>
  <si>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</si>
  <si>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</si>
  <si>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</si>
  <si>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</si>
  <si>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</si>
  <si>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</si>
  <si>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</si>
  <si>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</si>
  <si>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</si>
  <si>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</si>
  <si>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</si>
  <si>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</si>
  <si>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</si>
  <si>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</si>
  <si>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</si>
  <si>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</si>
  <si>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</si>
  <si>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</si>
  <si>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</si>
  <si>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Заштићени назив понуђеног добра</t>
  </si>
  <si>
    <t>Назив партије</t>
  </si>
  <si>
    <t>bočica</t>
  </si>
  <si>
    <t>Jединична цена</t>
  </si>
  <si>
    <t>Укупна цена без ПДВ-а</t>
  </si>
  <si>
    <t>VEGA d.o.o.</t>
  </si>
  <si>
    <t>404-1-110/19-15</t>
  </si>
  <si>
    <t>Цитостатици са Листе Б и Листе Д Листе лекова за 2019. годину</t>
  </si>
  <si>
    <t>Број пар-тије</t>
  </si>
  <si>
    <t>Јачина/ концентрација лека</t>
  </si>
  <si>
    <t>Јединица</t>
  </si>
  <si>
    <t>мере</t>
  </si>
  <si>
    <t>Количина</t>
  </si>
  <si>
    <t>fluorouracil, 250 mg</t>
  </si>
  <si>
    <t>5-FLUOROURACIL "Ebewe"</t>
  </si>
  <si>
    <t>Ebewe Pharma GES. M.B.H NFG. KG</t>
  </si>
  <si>
    <t>rastvor za injekciju/ koncentrat za rastvor za injekciju/infuziju</t>
  </si>
  <si>
    <t>250 mg</t>
  </si>
  <si>
    <t>gemcitabin</t>
  </si>
  <si>
    <t xml:space="preserve">GEMNIL ◊ , GEMCITABIN EBEWE ◊ , GEMCITABIN ◊  </t>
  </si>
  <si>
    <t>Vianex S.A.- Plant C´ , Ebewe Pharma Ges.M.B.H NFG. KG , Fresenius Kabi Oncology PLC.</t>
  </si>
  <si>
    <t>prašak/koncentrat za rastvor za infuziju</t>
  </si>
  <si>
    <t>200 mg</t>
  </si>
  <si>
    <t>1000 mg</t>
  </si>
  <si>
    <t>etopozid</t>
  </si>
  <si>
    <t xml:space="preserve">ETOPOSID "Ebewe" , ETOPOSIDE-TEVA, SINTOPOZID </t>
  </si>
  <si>
    <t>Ebewe Pharma Ges. M.B.H NFG. KG , Pharmachemie B.V. , S.C. Sindan-Pharma S.R.L.</t>
  </si>
  <si>
    <t>koncentrat za rastvor za infuziju</t>
  </si>
  <si>
    <t>100 mg</t>
  </si>
  <si>
    <t>docetaksel</t>
  </si>
  <si>
    <t xml:space="preserve">DOCETAXEL ◊ </t>
  </si>
  <si>
    <t>Actavis Italy S.P.A.; S.C.Sindan-Pharma S.R.L.</t>
  </si>
  <si>
    <t>20 mg</t>
  </si>
  <si>
    <t>80 mg</t>
  </si>
  <si>
    <t>bortezomib, 1 mg</t>
  </si>
  <si>
    <t>VORTEMYEL ◊</t>
  </si>
  <si>
    <t>Alvogen Pharma d.o.o.;</t>
  </si>
  <si>
    <t>Synthon Hispania, S.L.;</t>
  </si>
  <si>
    <t>Synthon S.R.O.</t>
  </si>
  <si>
    <t>prašak za rastvor za injekciju</t>
  </si>
  <si>
    <t>1 mg</t>
  </si>
  <si>
    <t>bortezomib, 3,5 mg</t>
  </si>
  <si>
    <t xml:space="preserve">BORTEZOMIB PHARMAS ◊ , VORTEMYEL ◊ </t>
  </si>
  <si>
    <t>Synthon S.R.O.; Synthon Hispania, S.L. , Alvogen Pharma d.o.o;</t>
  </si>
  <si>
    <t>Synthon Hispania, S.L;</t>
  </si>
  <si>
    <t>Synthon S.R.O</t>
  </si>
  <si>
    <t>3,5 mg</t>
  </si>
  <si>
    <t>leuprorelin, 22,5 mg</t>
  </si>
  <si>
    <t xml:space="preserve">LUTRATE DEPO </t>
  </si>
  <si>
    <t>GP Pharm, SA</t>
  </si>
  <si>
    <t>prašak i rastvarač za suspenziju za injekciju u napunjenom injekcioni špricu</t>
  </si>
  <si>
    <t>22,5 mg</t>
  </si>
  <si>
    <t>injekcioni špric</t>
  </si>
  <si>
    <t>KПП</t>
  </si>
  <si>
    <t>0034326</t>
  </si>
  <si>
    <t>0034551, 
0034432,
 0034008</t>
  </si>
  <si>
    <t>0034550, 
0034431,</t>
  </si>
  <si>
    <t>0030111 
0030121
 0030122</t>
  </si>
  <si>
    <t>0039727</t>
  </si>
  <si>
    <t>0039728</t>
  </si>
  <si>
    <t>0039114</t>
  </si>
  <si>
    <t>0039601, 
0039115</t>
  </si>
  <si>
    <t>0037024</t>
  </si>
  <si>
    <t>0034007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</si>
</sst>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b/>
      <sz val="8"/>
      <color indexed="8"/>
      <name val="Arial"/>
      <family val="2"/>
    </font>
    <font>
      <sz val="7.5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8.5"/>
      <color rgb="FF000000"/>
      <name val="Arial"/>
      <family val="2"/>
    </font>
    <font>
      <b/>
      <sz val="8.5"/>
      <color theme="1"/>
      <name val="Arial"/>
      <family val="2"/>
    </font>
    <font>
      <b/>
      <sz val="8"/>
      <color rgb="FF000000"/>
      <name val="Arial"/>
      <family val="2"/>
    </font>
    <font>
      <sz val="7.5"/>
      <color rgb="FF00000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 wrapText="1"/>
    </xf>
    <xf numFmtId="4" fontId="50" fillId="0" borderId="12" xfId="0" applyNumberFormat="1" applyFont="1" applyFill="1" applyBorder="1" applyAlignment="1">
      <alignment vertical="center" wrapText="1"/>
    </xf>
    <xf numFmtId="4" fontId="50" fillId="0" borderId="13" xfId="0" applyNumberFormat="1" applyFont="1" applyFill="1" applyBorder="1" applyAlignment="1">
      <alignment vertical="center" wrapText="1"/>
    </xf>
    <xf numFmtId="3" fontId="50" fillId="0" borderId="14" xfId="0" applyNumberFormat="1" applyFont="1" applyFill="1" applyBorder="1" applyAlignment="1">
      <alignment vertical="center" wrapText="1"/>
    </xf>
    <xf numFmtId="3" fontId="50" fillId="0" borderId="15" xfId="0" applyNumberFormat="1" applyFont="1" applyFill="1" applyBorder="1" applyAlignment="1">
      <alignment vertical="center" wrapText="1"/>
    </xf>
    <xf numFmtId="3" fontId="50" fillId="0" borderId="16" xfId="0" applyNumberFormat="1" applyFont="1" applyFill="1" applyBorder="1" applyAlignment="1">
      <alignment vertical="center" wrapText="1"/>
    </xf>
    <xf numFmtId="4" fontId="47" fillId="0" borderId="0" xfId="0" applyNumberFormat="1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2" fillId="33" borderId="10" xfId="55" applyFont="1" applyFill="1" applyBorder="1" applyAlignment="1">
      <alignment horizontal="center" vertical="center" wrapText="1"/>
      <protection/>
    </xf>
    <xf numFmtId="4" fontId="48" fillId="0" borderId="10" xfId="55" applyNumberFormat="1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3" fillId="33" borderId="15" xfId="55" applyFont="1" applyFill="1" applyBorder="1" applyAlignment="1">
      <alignment horizontal="center" vertical="center" wrapText="1"/>
      <protection/>
    </xf>
    <xf numFmtId="0" fontId="3" fillId="33" borderId="13" xfId="55" applyFont="1" applyFill="1" applyBorder="1" applyAlignment="1">
      <alignment horizontal="center" vertical="center" wrapText="1"/>
      <protection/>
    </xf>
    <xf numFmtId="3" fontId="51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 vertical="center"/>
    </xf>
    <xf numFmtId="4" fontId="42" fillId="0" borderId="0" xfId="0" applyNumberFormat="1" applyFont="1" applyAlignment="1">
      <alignment horizontal="center" vertical="center" wrapText="1"/>
    </xf>
    <xf numFmtId="4" fontId="53" fillId="34" borderId="10" xfId="0" applyNumberFormat="1" applyFont="1" applyFill="1" applyBorder="1" applyAlignment="1">
      <alignment horizontal="center" vertical="center"/>
    </xf>
    <xf numFmtId="4" fontId="54" fillId="0" borderId="10" xfId="0" applyNumberFormat="1" applyFont="1" applyBorder="1" applyAlignment="1">
      <alignment horizontal="center"/>
    </xf>
    <xf numFmtId="4" fontId="54" fillId="0" borderId="10" xfId="0" applyNumberFormat="1" applyFont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4" fontId="50" fillId="33" borderId="14" xfId="55" applyNumberFormat="1" applyFont="1" applyFill="1" applyBorder="1" applyAlignment="1">
      <alignment horizontal="center" vertical="center" wrapText="1"/>
      <protection/>
    </xf>
    <xf numFmtId="4" fontId="50" fillId="33" borderId="12" xfId="55" applyNumberFormat="1" applyFont="1" applyFill="1" applyBorder="1" applyAlignment="1">
      <alignment horizontal="center" vertical="center" wrapText="1"/>
      <protection/>
    </xf>
    <xf numFmtId="4" fontId="50" fillId="33" borderId="16" xfId="5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34" borderId="18" xfId="0" applyFont="1" applyFill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/>
    </xf>
    <xf numFmtId="4" fontId="56" fillId="0" borderId="18" xfId="0" applyNumberFormat="1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4" fontId="56" fillId="0" borderId="18" xfId="0" applyNumberFormat="1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34" borderId="21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horizontal="center" vertical="center" wrapText="1"/>
    </xf>
    <xf numFmtId="4" fontId="56" fillId="0" borderId="21" xfId="0" applyNumberFormat="1" applyFont="1" applyBorder="1" applyAlignment="1">
      <alignment horizontal="center" vertical="center"/>
    </xf>
    <xf numFmtId="4" fontId="56" fillId="0" borderId="17" xfId="0" applyNumberFormat="1" applyFont="1" applyBorder="1" applyAlignment="1">
      <alignment horizontal="center" vertical="center"/>
    </xf>
    <xf numFmtId="4" fontId="56" fillId="0" borderId="21" xfId="0" applyNumberFormat="1" applyFont="1" applyBorder="1" applyAlignment="1">
      <alignment horizontal="center" vertical="center" wrapText="1"/>
    </xf>
    <xf numFmtId="4" fontId="56" fillId="0" borderId="17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4" fontId="56" fillId="0" borderId="19" xfId="0" applyNumberFormat="1" applyFont="1" applyBorder="1" applyAlignment="1">
      <alignment horizontal="center" vertical="center"/>
    </xf>
    <xf numFmtId="4" fontId="56" fillId="0" borderId="19" xfId="0" applyNumberFormat="1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49" fontId="56" fillId="0" borderId="18" xfId="0" applyNumberFormat="1" applyFont="1" applyBorder="1" applyAlignment="1">
      <alignment horizontal="center" vertical="center" wrapText="1"/>
    </xf>
    <xf numFmtId="49" fontId="56" fillId="0" borderId="21" xfId="0" applyNumberFormat="1" applyFont="1" applyBorder="1" applyAlignment="1">
      <alignment horizontal="center" vertical="center" wrapText="1"/>
    </xf>
    <xf numFmtId="49" fontId="56" fillId="0" borderId="19" xfId="0" applyNumberFormat="1" applyFont="1" applyBorder="1" applyAlignment="1">
      <alignment horizontal="center" vertical="center" wrapText="1"/>
    </xf>
    <xf numFmtId="49" fontId="56" fillId="0" borderId="17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1" fontId="56" fillId="0" borderId="18" xfId="0" applyNumberFormat="1" applyFont="1" applyBorder="1" applyAlignment="1">
      <alignment horizontal="center" vertical="center" wrapText="1"/>
    </xf>
    <xf numFmtId="1" fontId="56" fillId="0" borderId="21" xfId="0" applyNumberFormat="1" applyFont="1" applyBorder="1" applyAlignment="1">
      <alignment horizontal="center" vertical="center" wrapText="1"/>
    </xf>
    <xf numFmtId="1" fontId="56" fillId="0" borderId="19" xfId="0" applyNumberFormat="1" applyFont="1" applyBorder="1" applyAlignment="1">
      <alignment horizontal="center" vertical="center" wrapText="1"/>
    </xf>
    <xf numFmtId="1" fontId="56" fillId="0" borderId="17" xfId="0" applyNumberFormat="1" applyFont="1" applyBorder="1" applyAlignment="1">
      <alignment horizontal="center" vertical="center" wrapText="1"/>
    </xf>
    <xf numFmtId="3" fontId="55" fillId="34" borderId="10" xfId="0" applyNumberFormat="1" applyFont="1" applyFill="1" applyBorder="1" applyAlignment="1">
      <alignment horizontal="center" vertical="center"/>
    </xf>
    <xf numFmtId="0" fontId="60" fillId="33" borderId="23" xfId="0" applyFont="1" applyFill="1" applyBorder="1" applyAlignment="1">
      <alignment horizontal="right" vertical="center" wrapText="1"/>
    </xf>
    <xf numFmtId="0" fontId="60" fillId="33" borderId="24" xfId="0" applyFont="1" applyFill="1" applyBorder="1" applyAlignment="1">
      <alignment horizontal="right" vertical="center" wrapText="1"/>
    </xf>
    <xf numFmtId="0" fontId="60" fillId="33" borderId="25" xfId="0" applyFont="1" applyFill="1" applyBorder="1" applyAlignment="1">
      <alignment horizontal="right" vertical="center" wrapText="1"/>
    </xf>
    <xf numFmtId="0" fontId="60" fillId="33" borderId="26" xfId="0" applyFont="1" applyFill="1" applyBorder="1" applyAlignment="1">
      <alignment horizontal="right" vertical="center" wrapText="1"/>
    </xf>
    <xf numFmtId="0" fontId="60" fillId="33" borderId="27" xfId="0" applyFont="1" applyFill="1" applyBorder="1" applyAlignment="1">
      <alignment horizontal="right" vertical="center" wrapText="1"/>
    </xf>
    <xf numFmtId="0" fontId="60" fillId="33" borderId="28" xfId="0" applyFont="1" applyFill="1" applyBorder="1" applyAlignment="1">
      <alignment horizontal="right" vertical="center" wrapText="1"/>
    </xf>
    <xf numFmtId="4" fontId="56" fillId="35" borderId="18" xfId="0" applyNumberFormat="1" applyFont="1" applyFill="1" applyBorder="1" applyAlignment="1">
      <alignment horizontal="center" vertical="center" wrapText="1"/>
    </xf>
    <xf numFmtId="4" fontId="56" fillId="35" borderId="21" xfId="0" applyNumberFormat="1" applyFont="1" applyFill="1" applyBorder="1" applyAlignment="1">
      <alignment horizontal="center" vertical="center" wrapText="1"/>
    </xf>
    <xf numFmtId="4" fontId="56" fillId="35" borderId="17" xfId="0" applyNumberFormat="1" applyFont="1" applyFill="1" applyBorder="1" applyAlignment="1">
      <alignment horizontal="center" vertical="center" wrapText="1"/>
    </xf>
    <xf numFmtId="4" fontId="59" fillId="35" borderId="16" xfId="0" applyNumberFormat="1" applyFont="1" applyFill="1" applyBorder="1" applyAlignment="1">
      <alignment horizontal="center" vertical="center" wrapText="1"/>
    </xf>
    <xf numFmtId="4" fontId="59" fillId="35" borderId="18" xfId="0" applyNumberFormat="1" applyFont="1" applyFill="1" applyBorder="1" applyAlignment="1">
      <alignment horizontal="center" vertical="center" wrapText="1"/>
    </xf>
    <xf numFmtId="4" fontId="56" fillId="35" borderId="19" xfId="0" applyNumberFormat="1" applyFont="1" applyFill="1" applyBorder="1" applyAlignment="1">
      <alignment horizontal="center" vertical="center" wrapText="1"/>
    </xf>
    <xf numFmtId="4" fontId="60" fillId="33" borderId="10" xfId="0" applyNumberFormat="1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0" fontId="55" fillId="33" borderId="29" xfId="0" applyFont="1" applyFill="1" applyBorder="1" applyAlignment="1">
      <alignment horizontal="center" vertical="center" wrapText="1"/>
    </xf>
    <xf numFmtId="4" fontId="61" fillId="33" borderId="10" xfId="0" applyNumberFormat="1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4"/>
  <sheetViews>
    <sheetView tabSelected="1" zoomScalePageLayoutView="0" workbookViewId="0" topLeftCell="A1">
      <selection activeCell="A6" sqref="A6:N7"/>
    </sheetView>
  </sheetViews>
  <sheetFormatPr defaultColWidth="9.140625" defaultRowHeight="15"/>
  <cols>
    <col min="1" max="1" width="9.140625" style="17" customWidth="1"/>
    <col min="2" max="2" width="15.8515625" style="18" customWidth="1"/>
    <col min="3" max="3" width="13.8515625" style="2" customWidth="1"/>
    <col min="4" max="4" width="13.8515625" style="25" customWidth="1"/>
    <col min="5" max="5" width="14.421875" style="2" customWidth="1"/>
    <col min="6" max="6" width="24.8515625" style="2" customWidth="1"/>
    <col min="7" max="7" width="13.7109375" style="2" customWidth="1"/>
    <col min="8" max="8" width="10.28125" style="2" customWidth="1"/>
    <col min="9" max="9" width="10.00390625" style="2" customWidth="1"/>
    <col min="10" max="10" width="10.00390625" style="25" customWidth="1"/>
    <col min="11" max="11" width="11.00390625" style="28" customWidth="1"/>
    <col min="12" max="12" width="13.8515625" style="2" hidden="1" customWidth="1"/>
    <col min="13" max="13" width="19.140625" style="25" hidden="1" customWidth="1"/>
    <col min="14" max="14" width="12.140625" style="28" customWidth="1"/>
    <col min="15" max="15" width="11.8515625" style="28" hidden="1" customWidth="1"/>
    <col min="16" max="16" width="14.28125" style="2" customWidth="1"/>
    <col min="17" max="16384" width="9.140625" style="2" customWidth="1"/>
  </cols>
  <sheetData>
    <row r="2" spans="1:15" ht="12.75" customHeight="1">
      <c r="A2" s="34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2.75" customHeight="1">
      <c r="A3" s="34" t="s">
        <v>36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ht="16.5" customHeight="1"/>
    <row r="5" ht="13.5" thickBot="1"/>
    <row r="6" spans="1:16" s="61" customFormat="1" ht="22.5" customHeight="1">
      <c r="A6" s="85" t="s">
        <v>39</v>
      </c>
      <c r="B6" s="85" t="s">
        <v>32</v>
      </c>
      <c r="C6" s="85" t="s">
        <v>0</v>
      </c>
      <c r="D6" s="85" t="s">
        <v>84</v>
      </c>
      <c r="E6" s="85" t="s">
        <v>31</v>
      </c>
      <c r="F6" s="85" t="s">
        <v>2</v>
      </c>
      <c r="G6" s="85" t="s">
        <v>1</v>
      </c>
      <c r="H6" s="85" t="s">
        <v>40</v>
      </c>
      <c r="I6" s="86" t="s">
        <v>41</v>
      </c>
      <c r="J6" s="85" t="s">
        <v>43</v>
      </c>
      <c r="K6" s="85" t="s">
        <v>34</v>
      </c>
      <c r="L6" s="87" t="s">
        <v>3</v>
      </c>
      <c r="M6" s="32" t="s">
        <v>4</v>
      </c>
      <c r="N6" s="32" t="s">
        <v>35</v>
      </c>
      <c r="O6" s="33" t="s">
        <v>5</v>
      </c>
      <c r="P6" s="60"/>
    </row>
    <row r="7" spans="1:16" s="61" customFormat="1" ht="15.75" customHeight="1" thickBot="1">
      <c r="A7" s="88"/>
      <c r="B7" s="88"/>
      <c r="C7" s="88"/>
      <c r="D7" s="88"/>
      <c r="E7" s="88"/>
      <c r="F7" s="88"/>
      <c r="G7" s="88"/>
      <c r="H7" s="88"/>
      <c r="I7" s="89" t="s">
        <v>42</v>
      </c>
      <c r="J7" s="88"/>
      <c r="K7" s="88"/>
      <c r="L7" s="87"/>
      <c r="M7" s="32"/>
      <c r="N7" s="32"/>
      <c r="O7" s="33"/>
      <c r="P7" s="60"/>
    </row>
    <row r="8" spans="1:16" ht="39.75" thickBot="1">
      <c r="A8" s="39">
        <v>14</v>
      </c>
      <c r="B8" s="40" t="s">
        <v>44</v>
      </c>
      <c r="C8" s="62" t="s">
        <v>85</v>
      </c>
      <c r="D8" s="40"/>
      <c r="E8" s="40" t="s">
        <v>45</v>
      </c>
      <c r="F8" s="40" t="s">
        <v>46</v>
      </c>
      <c r="G8" s="40" t="s">
        <v>47</v>
      </c>
      <c r="H8" s="40" t="s">
        <v>48</v>
      </c>
      <c r="I8" s="41" t="s">
        <v>33</v>
      </c>
      <c r="J8" s="41"/>
      <c r="K8" s="42">
        <v>447.49</v>
      </c>
      <c r="L8" s="78">
        <v>235</v>
      </c>
      <c r="M8" s="78">
        <f>L8*J8</f>
        <v>0</v>
      </c>
      <c r="N8" s="43">
        <f>J8*K8</f>
        <v>0</v>
      </c>
      <c r="O8" s="66">
        <v>3</v>
      </c>
      <c r="P8" s="38"/>
    </row>
    <row r="9" spans="1:16" ht="39.75" thickBot="1">
      <c r="A9" s="48">
        <v>17</v>
      </c>
      <c r="B9" s="48" t="s">
        <v>49</v>
      </c>
      <c r="C9" s="40" t="s">
        <v>86</v>
      </c>
      <c r="D9" s="40"/>
      <c r="E9" s="40" t="s">
        <v>50</v>
      </c>
      <c r="F9" s="40" t="s">
        <v>51</v>
      </c>
      <c r="G9" s="48" t="s">
        <v>52</v>
      </c>
      <c r="H9" s="40" t="s">
        <v>53</v>
      </c>
      <c r="I9" s="41" t="s">
        <v>33</v>
      </c>
      <c r="J9" s="41"/>
      <c r="K9" s="42">
        <v>524.99</v>
      </c>
      <c r="L9" s="78">
        <v>532.9</v>
      </c>
      <c r="M9" s="78">
        <f>L9*J9</f>
        <v>0</v>
      </c>
      <c r="N9" s="43">
        <f>J9*K9</f>
        <v>0</v>
      </c>
      <c r="O9" s="47">
        <v>2</v>
      </c>
      <c r="P9" s="38"/>
    </row>
    <row r="10" spans="1:16" ht="19.5">
      <c r="A10" s="47"/>
      <c r="B10" s="47"/>
      <c r="C10" s="45" t="s">
        <v>87</v>
      </c>
      <c r="D10" s="45"/>
      <c r="E10" s="48" t="s">
        <v>50</v>
      </c>
      <c r="F10" s="48" t="s">
        <v>51</v>
      </c>
      <c r="G10" s="47"/>
      <c r="H10" s="48" t="s">
        <v>54</v>
      </c>
      <c r="I10" s="50" t="s">
        <v>33</v>
      </c>
      <c r="J10" s="50"/>
      <c r="K10" s="52">
        <v>2124.99</v>
      </c>
      <c r="L10" s="79">
        <v>2520</v>
      </c>
      <c r="M10" s="79">
        <f>L10*J10</f>
        <v>0</v>
      </c>
      <c r="N10" s="54">
        <f>J10*K10</f>
        <v>0</v>
      </c>
      <c r="O10" s="47"/>
      <c r="P10" s="56"/>
    </row>
    <row r="11" spans="1:16" ht="15.75" customHeight="1" thickBot="1">
      <c r="A11" s="49"/>
      <c r="B11" s="49"/>
      <c r="C11" s="62" t="s">
        <v>94</v>
      </c>
      <c r="D11" s="40"/>
      <c r="E11" s="49"/>
      <c r="F11" s="49"/>
      <c r="G11" s="49"/>
      <c r="H11" s="49"/>
      <c r="I11" s="51"/>
      <c r="J11" s="51"/>
      <c r="K11" s="53"/>
      <c r="L11" s="80"/>
      <c r="M11" s="80"/>
      <c r="N11" s="55"/>
      <c r="O11" s="49"/>
      <c r="P11" s="56"/>
    </row>
    <row r="12" spans="1:16" ht="30" thickBot="1">
      <c r="A12" s="39">
        <v>21</v>
      </c>
      <c r="B12" s="40" t="s">
        <v>55</v>
      </c>
      <c r="C12" s="40" t="s">
        <v>88</v>
      </c>
      <c r="D12" s="40"/>
      <c r="E12" s="40" t="s">
        <v>56</v>
      </c>
      <c r="F12" s="40" t="s">
        <v>57</v>
      </c>
      <c r="G12" s="40" t="s">
        <v>58</v>
      </c>
      <c r="H12" s="40" t="s">
        <v>59</v>
      </c>
      <c r="I12" s="40" t="s">
        <v>33</v>
      </c>
      <c r="J12" s="40"/>
      <c r="K12" s="42">
        <v>677.49</v>
      </c>
      <c r="L12" s="78">
        <v>684.9</v>
      </c>
      <c r="M12" s="78">
        <f>J12*L12</f>
        <v>0</v>
      </c>
      <c r="N12" s="43">
        <f>J12*K12</f>
        <v>0</v>
      </c>
      <c r="O12" s="67">
        <v>2</v>
      </c>
      <c r="P12" s="38"/>
    </row>
    <row r="13" spans="1:16" ht="20.25" thickBot="1">
      <c r="A13" s="48">
        <v>23</v>
      </c>
      <c r="B13" s="48" t="s">
        <v>60</v>
      </c>
      <c r="C13" s="62" t="s">
        <v>89</v>
      </c>
      <c r="D13" s="40"/>
      <c r="E13" s="40" t="s">
        <v>61</v>
      </c>
      <c r="F13" s="40" t="s">
        <v>62</v>
      </c>
      <c r="G13" s="48" t="s">
        <v>58</v>
      </c>
      <c r="H13" s="40" t="s">
        <v>63</v>
      </c>
      <c r="I13" s="41" t="s">
        <v>33</v>
      </c>
      <c r="J13" s="41"/>
      <c r="K13" s="46">
        <v>2320.57</v>
      </c>
      <c r="L13" s="81">
        <v>2354.5</v>
      </c>
      <c r="M13" s="78">
        <f>J13*L13</f>
        <v>0</v>
      </c>
      <c r="N13" s="43">
        <f>J13*K13</f>
        <v>0</v>
      </c>
      <c r="O13" s="68">
        <v>4</v>
      </c>
      <c r="P13" s="38"/>
    </row>
    <row r="14" spans="1:16" ht="20.25" thickBot="1">
      <c r="A14" s="49"/>
      <c r="B14" s="49"/>
      <c r="C14" s="62" t="s">
        <v>90</v>
      </c>
      <c r="D14" s="40"/>
      <c r="E14" s="40" t="s">
        <v>61</v>
      </c>
      <c r="F14" s="40" t="s">
        <v>62</v>
      </c>
      <c r="G14" s="49"/>
      <c r="H14" s="40" t="s">
        <v>64</v>
      </c>
      <c r="I14" s="41" t="s">
        <v>33</v>
      </c>
      <c r="J14" s="41"/>
      <c r="K14" s="46">
        <v>8664.22</v>
      </c>
      <c r="L14" s="82">
        <v>8790.9</v>
      </c>
      <c r="M14" s="78">
        <f>J14*L14</f>
        <v>0</v>
      </c>
      <c r="N14" s="43">
        <f>J14*K14</f>
        <v>0</v>
      </c>
      <c r="O14" s="70"/>
      <c r="P14" s="38"/>
    </row>
    <row r="15" spans="1:16" ht="12.75">
      <c r="A15" s="48">
        <v>36</v>
      </c>
      <c r="B15" s="48" t="s">
        <v>65</v>
      </c>
      <c r="C15" s="63" t="s">
        <v>91</v>
      </c>
      <c r="D15" s="59"/>
      <c r="E15" s="48" t="s">
        <v>66</v>
      </c>
      <c r="F15" s="45" t="s">
        <v>67</v>
      </c>
      <c r="G15" s="48" t="s">
        <v>70</v>
      </c>
      <c r="H15" s="48" t="s">
        <v>71</v>
      </c>
      <c r="I15" s="48" t="s">
        <v>33</v>
      </c>
      <c r="J15" s="48"/>
      <c r="K15" s="52">
        <v>6382</v>
      </c>
      <c r="L15" s="79">
        <v>12261.6</v>
      </c>
      <c r="M15" s="79">
        <f>J15*L15</f>
        <v>0</v>
      </c>
      <c r="N15" s="54">
        <f>J15*K15</f>
        <v>0</v>
      </c>
      <c r="O15" s="68">
        <v>3</v>
      </c>
      <c r="P15" s="56"/>
    </row>
    <row r="16" spans="1:16" ht="15" customHeight="1">
      <c r="A16" s="47"/>
      <c r="B16" s="47"/>
      <c r="C16" s="64"/>
      <c r="D16" s="44"/>
      <c r="E16" s="47"/>
      <c r="F16" s="45" t="s">
        <v>68</v>
      </c>
      <c r="G16" s="47"/>
      <c r="H16" s="47"/>
      <c r="I16" s="47"/>
      <c r="J16" s="47"/>
      <c r="K16" s="57"/>
      <c r="L16" s="83"/>
      <c r="M16" s="83"/>
      <c r="N16" s="58"/>
      <c r="O16" s="69"/>
      <c r="P16" s="56"/>
    </row>
    <row r="17" spans="1:16" ht="15.75" customHeight="1" thickBot="1">
      <c r="A17" s="49"/>
      <c r="B17" s="49"/>
      <c r="C17" s="65"/>
      <c r="D17" s="39"/>
      <c r="E17" s="49"/>
      <c r="F17" s="40" t="s">
        <v>69</v>
      </c>
      <c r="G17" s="49"/>
      <c r="H17" s="49"/>
      <c r="I17" s="49"/>
      <c r="J17" s="49"/>
      <c r="K17" s="53"/>
      <c r="L17" s="80"/>
      <c r="M17" s="80"/>
      <c r="N17" s="55"/>
      <c r="O17" s="70"/>
      <c r="P17" s="56"/>
    </row>
    <row r="18" spans="1:16" ht="27" customHeight="1">
      <c r="A18" s="48">
        <v>37</v>
      </c>
      <c r="B18" s="48" t="s">
        <v>72</v>
      </c>
      <c r="C18" s="48" t="s">
        <v>92</v>
      </c>
      <c r="D18" s="59"/>
      <c r="E18" s="48" t="s">
        <v>73</v>
      </c>
      <c r="F18" s="45" t="s">
        <v>74</v>
      </c>
      <c r="G18" s="48" t="s">
        <v>70</v>
      </c>
      <c r="H18" s="48" t="s">
        <v>77</v>
      </c>
      <c r="I18" s="48" t="s">
        <v>33</v>
      </c>
      <c r="J18" s="48"/>
      <c r="K18" s="52">
        <v>10139</v>
      </c>
      <c r="L18" s="79">
        <v>42920</v>
      </c>
      <c r="M18" s="79">
        <f>J18*L18</f>
        <v>0</v>
      </c>
      <c r="N18" s="54">
        <f>J18*K18</f>
        <v>0</v>
      </c>
      <c r="O18" s="68">
        <v>3</v>
      </c>
      <c r="P18" s="56"/>
    </row>
    <row r="19" spans="1:16" ht="15" customHeight="1">
      <c r="A19" s="47"/>
      <c r="B19" s="47"/>
      <c r="C19" s="47"/>
      <c r="D19" s="44"/>
      <c r="E19" s="47"/>
      <c r="F19" s="45" t="s">
        <v>75</v>
      </c>
      <c r="G19" s="47"/>
      <c r="H19" s="47"/>
      <c r="I19" s="47"/>
      <c r="J19" s="47"/>
      <c r="K19" s="57"/>
      <c r="L19" s="83"/>
      <c r="M19" s="83"/>
      <c r="N19" s="58"/>
      <c r="O19" s="69"/>
      <c r="P19" s="56"/>
    </row>
    <row r="20" spans="1:16" ht="15.75" customHeight="1" thickBot="1">
      <c r="A20" s="49"/>
      <c r="B20" s="49"/>
      <c r="C20" s="49"/>
      <c r="D20" s="39"/>
      <c r="E20" s="49"/>
      <c r="F20" s="40" t="s">
        <v>76</v>
      </c>
      <c r="G20" s="49"/>
      <c r="H20" s="49"/>
      <c r="I20" s="49"/>
      <c r="J20" s="49"/>
      <c r="K20" s="53"/>
      <c r="L20" s="80"/>
      <c r="M20" s="80"/>
      <c r="N20" s="55"/>
      <c r="O20" s="70"/>
      <c r="P20" s="56"/>
    </row>
    <row r="21" spans="1:16" ht="49.5" thickBot="1">
      <c r="A21" s="39">
        <v>40</v>
      </c>
      <c r="B21" s="40" t="s">
        <v>78</v>
      </c>
      <c r="C21" s="62" t="s">
        <v>93</v>
      </c>
      <c r="D21" s="40"/>
      <c r="E21" s="40" t="s">
        <v>79</v>
      </c>
      <c r="F21" s="40" t="s">
        <v>80</v>
      </c>
      <c r="G21" s="41" t="s">
        <v>81</v>
      </c>
      <c r="H21" s="41" t="s">
        <v>82</v>
      </c>
      <c r="I21" s="41" t="s">
        <v>83</v>
      </c>
      <c r="J21" s="41"/>
      <c r="K21" s="46">
        <v>21311.54</v>
      </c>
      <c r="L21" s="78">
        <v>22032.9</v>
      </c>
      <c r="M21" s="78">
        <f>J21*L21</f>
        <v>0</v>
      </c>
      <c r="N21" s="43">
        <f>J21*K21</f>
        <v>0</v>
      </c>
      <c r="O21" s="67">
        <v>3</v>
      </c>
      <c r="P21" s="38"/>
    </row>
    <row r="22" spans="1:15" s="25" customFormat="1" ht="15.75" customHeight="1">
      <c r="A22" s="72" t="s">
        <v>6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4"/>
      <c r="M22" s="84">
        <f>SUM(M8:M21)</f>
        <v>0</v>
      </c>
      <c r="N22" s="29">
        <f>SUM(N8:N21)</f>
        <v>0</v>
      </c>
      <c r="O22" s="71">
        <v>3</v>
      </c>
    </row>
    <row r="23" spans="1:15" s="25" customFormat="1" ht="15.75" customHeight="1">
      <c r="A23" s="75" t="s">
        <v>7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7"/>
      <c r="M23" s="84">
        <f>M22*0.1</f>
        <v>0</v>
      </c>
      <c r="N23" s="30">
        <f>N22*0.1</f>
        <v>0</v>
      </c>
      <c r="O23" s="31"/>
    </row>
    <row r="24" spans="1:15" s="25" customFormat="1" ht="15.75" customHeight="1">
      <c r="A24" s="75" t="s">
        <v>8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7"/>
      <c r="M24" s="84">
        <f>M22+M23</f>
        <v>0</v>
      </c>
      <c r="N24" s="30">
        <f>N22+N23</f>
        <v>0</v>
      </c>
      <c r="O24" s="31"/>
    </row>
  </sheetData>
  <sheetProtection/>
  <mergeCells count="65">
    <mergeCell ref="L6:L7"/>
    <mergeCell ref="M6:M7"/>
    <mergeCell ref="J6:J7"/>
    <mergeCell ref="O6:O7"/>
    <mergeCell ref="O9:O11"/>
    <mergeCell ref="O13:O14"/>
    <mergeCell ref="A22:L22"/>
    <mergeCell ref="A23:L23"/>
    <mergeCell ref="A24:L24"/>
    <mergeCell ref="J15:J17"/>
    <mergeCell ref="J18:J20"/>
    <mergeCell ref="J10:J11"/>
    <mergeCell ref="P18:P20"/>
    <mergeCell ref="K18:K20"/>
    <mergeCell ref="L18:L20"/>
    <mergeCell ref="M18:M20"/>
    <mergeCell ref="N18:N20"/>
    <mergeCell ref="O18:O20"/>
    <mergeCell ref="P15:P17"/>
    <mergeCell ref="A18:A20"/>
    <mergeCell ref="B18:B20"/>
    <mergeCell ref="C18:C20"/>
    <mergeCell ref="E18:E20"/>
    <mergeCell ref="G18:G20"/>
    <mergeCell ref="H18:H20"/>
    <mergeCell ref="I18:I20"/>
    <mergeCell ref="I15:I17"/>
    <mergeCell ref="K15:K17"/>
    <mergeCell ref="L15:L17"/>
    <mergeCell ref="M15:M17"/>
    <mergeCell ref="N15:N17"/>
    <mergeCell ref="O15:O17"/>
    <mergeCell ref="A15:A17"/>
    <mergeCell ref="B15:B17"/>
    <mergeCell ref="C15:C17"/>
    <mergeCell ref="E15:E17"/>
    <mergeCell ref="G15:G17"/>
    <mergeCell ref="H15:H17"/>
    <mergeCell ref="P10:P11"/>
    <mergeCell ref="A13:A14"/>
    <mergeCell ref="B13:B14"/>
    <mergeCell ref="G13:G14"/>
    <mergeCell ref="H10:H11"/>
    <mergeCell ref="I10:I11"/>
    <mergeCell ref="K10:K11"/>
    <mergeCell ref="L10:L11"/>
    <mergeCell ref="M10:M11"/>
    <mergeCell ref="N10:N11"/>
    <mergeCell ref="H6:H7"/>
    <mergeCell ref="K6:K7"/>
    <mergeCell ref="N6:N7"/>
    <mergeCell ref="A9:A11"/>
    <mergeCell ref="B9:B11"/>
    <mergeCell ref="G9:G11"/>
    <mergeCell ref="E10:E11"/>
    <mergeCell ref="F10:F11"/>
    <mergeCell ref="A6:A7"/>
    <mergeCell ref="B6:B7"/>
    <mergeCell ref="C6:C7"/>
    <mergeCell ref="E6:E7"/>
    <mergeCell ref="F6:F7"/>
    <mergeCell ref="G6:G7"/>
    <mergeCell ref="D6:D7"/>
    <mergeCell ref="A2:O2"/>
    <mergeCell ref="A3:O3"/>
  </mergeCells>
  <printOptions/>
  <pageMargins left="0.7" right="0.7" top="0.75" bottom="0.75" header="0.3" footer="0.3"/>
  <pageSetup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21.8515625" style="1" customWidth="1"/>
    <col min="5" max="5" width="20.421875" style="1" customWidth="1"/>
    <col min="6" max="6" width="21.28125" style="1" customWidth="1"/>
    <col min="7" max="7" width="19.421875" style="1" customWidth="1"/>
    <col min="8" max="16384" width="9.140625" style="1" customWidth="1"/>
  </cols>
  <sheetData>
    <row r="1" spans="2:5" ht="15">
      <c r="B1" s="26"/>
      <c r="C1" s="26"/>
      <c r="D1" s="26"/>
      <c r="E1" s="26"/>
    </row>
    <row r="2" spans="2:5" ht="15">
      <c r="B2" s="27" t="s">
        <v>9</v>
      </c>
      <c r="C2" s="27"/>
      <c r="D2" s="27"/>
      <c r="E2" s="27" t="s">
        <v>36</v>
      </c>
    </row>
    <row r="4" ht="15" thickBot="1"/>
    <row r="5" spans="2:7" ht="36.75" thickBot="1">
      <c r="B5" s="3" t="s">
        <v>10</v>
      </c>
      <c r="C5" s="4" t="s">
        <v>37</v>
      </c>
      <c r="E5" s="21" t="s">
        <v>27</v>
      </c>
      <c r="F5" s="22" t="s">
        <v>28</v>
      </c>
      <c r="G5" s="23" t="s">
        <v>29</v>
      </c>
    </row>
    <row r="6" spans="2:7" ht="15" thickBot="1">
      <c r="B6" s="5"/>
      <c r="C6" s="6"/>
      <c r="E6" s="10">
        <f>specifikacija!M22</f>
        <v>0</v>
      </c>
      <c r="F6" s="11">
        <f>specifikacija!N22</f>
        <v>0</v>
      </c>
      <c r="G6" s="12">
        <f>specifikacija!N24</f>
        <v>0</v>
      </c>
    </row>
    <row r="7" spans="2:7" ht="36.75" thickBot="1">
      <c r="B7" s="3" t="s">
        <v>11</v>
      </c>
      <c r="C7" s="7" t="s">
        <v>23</v>
      </c>
      <c r="E7" s="35" t="s">
        <v>30</v>
      </c>
      <c r="F7" s="36"/>
      <c r="G7" s="37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12</v>
      </c>
      <c r="C9" s="7" t="s">
        <v>21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13</v>
      </c>
      <c r="C11" s="7" t="s">
        <v>17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14</v>
      </c>
      <c r="C13" s="4" t="s">
        <v>24</v>
      </c>
      <c r="E13" s="8" t="s">
        <v>19</v>
      </c>
      <c r="F13" s="24">
        <f>specifikacija!O22</f>
        <v>3</v>
      </c>
      <c r="G13" s="5"/>
    </row>
    <row r="14" spans="2:7" ht="14.25">
      <c r="B14" s="5"/>
      <c r="C14" s="6"/>
      <c r="E14" s="6"/>
      <c r="F14" s="6"/>
      <c r="G14" s="5"/>
    </row>
    <row r="15" spans="2:6" ht="38.25">
      <c r="B15" s="3" t="s">
        <v>15</v>
      </c>
      <c r="C15" s="4" t="s">
        <v>38</v>
      </c>
      <c r="E15" s="8" t="s">
        <v>20</v>
      </c>
      <c r="F15" s="7" t="s">
        <v>18</v>
      </c>
    </row>
    <row r="16" spans="2:3" ht="14.25">
      <c r="B16" s="5"/>
      <c r="C16" s="6"/>
    </row>
    <row r="17" spans="2:3" ht="15">
      <c r="B17" s="19" t="s">
        <v>25</v>
      </c>
      <c r="C17" s="20" t="s">
        <v>26</v>
      </c>
    </row>
    <row r="18" spans="2:3" ht="14.25">
      <c r="B18" s="5"/>
      <c r="C18" s="6"/>
    </row>
    <row r="19" spans="2:3" ht="15">
      <c r="B19" s="3" t="s">
        <v>16</v>
      </c>
      <c r="C19" s="9">
        <v>33600000</v>
      </c>
    </row>
    <row r="25" ht="14.25">
      <c r="G25" s="16"/>
    </row>
    <row r="26" ht="14.25">
      <c r="G26" s="16"/>
    </row>
    <row r="27" ht="14.25">
      <c r="G27" s="16"/>
    </row>
    <row r="28" ht="14.25">
      <c r="G28" s="16"/>
    </row>
    <row r="29" ht="14.25">
      <c r="G29" s="16"/>
    </row>
  </sheetData>
  <sheetProtection/>
  <mergeCells count="1">
    <mergeCell ref="E7:G7"/>
  </mergeCells>
  <printOptions/>
  <pageMargins left="0.7" right="0.7" top="0.75" bottom="0.75" header="0.3" footer="0.3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2019-07-23T09:49:08Z</dcterms:modified>
  <cp:category/>
  <cp:version/>
  <cp:contentType/>
  <cp:contentStatus/>
</cp:coreProperties>
</file>