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avne nabavkе" sheetId="1" r:id="rId1"/>
    <sheet name="Nabavke na koje se zakon ne pri" sheetId="2" r:id="rId2"/>
  </sheets>
  <definedNames>
    <definedName name="_xlnm.Print_Area" localSheetId="0">'Javne nabavkе'!$A$2:$K$202</definedName>
    <definedName name="_xlnm.Print_Area" localSheetId="1">'Nabavke na koje se zakon ne pri'!$A$2:$K$100</definedName>
    <definedName name="_xlnm.Print_Titles" localSheetId="0">'Javne nabavkе'!$5:$6</definedName>
    <definedName name="_xlnm.Print_Titles" localSheetId="1">'Nabavke na koje se zakon ne pri'!$5:$6</definedName>
  </definedNames>
  <calcPr fullCalcOnLoad="1"/>
</workbook>
</file>

<file path=xl/sharedStrings.xml><?xml version="1.0" encoding="utf-8"?>
<sst xmlns="http://schemas.openxmlformats.org/spreadsheetml/2006/main" count="927" uniqueCount="261">
  <si>
    <t>Процењена вредност (укупно, по годинама)</t>
  </si>
  <si>
    <t>Врста поступка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</si>
  <si>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</si>
  <si>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</si>
  <si>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</si>
  <si>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</si>
  <si>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</si>
  <si>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</si>
  <si>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</si>
  <si>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</si>
  <si>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</si>
  <si>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</si>
  <si>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</si>
  <si>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</si>
  <si>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</si>
  <si>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</si>
  <si>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</si>
  <si>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</si>
  <si>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</si>
  <si>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</si>
  <si>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</si>
  <si>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</si>
  <si>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</si>
  <si>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УСЛУГЕ</t>
  </si>
  <si>
    <t>1</t>
  </si>
  <si>
    <t>2</t>
  </si>
  <si>
    <t>3.6</t>
  </si>
  <si>
    <t>4.1</t>
  </si>
  <si>
    <t>4.2</t>
  </si>
  <si>
    <t>4.3</t>
  </si>
  <si>
    <t>4.4</t>
  </si>
  <si>
    <t>Обука из ПП заштите</t>
  </si>
  <si>
    <t>1.2.а</t>
  </si>
  <si>
    <t xml:space="preserve"> </t>
  </si>
  <si>
    <t>1.1.а</t>
  </si>
  <si>
    <t>1.1.б</t>
  </si>
  <si>
    <t>4</t>
  </si>
  <si>
    <t>3.7</t>
  </si>
  <si>
    <t>НЕМАТЕРИЈАЛНА ИМОВИНА</t>
  </si>
  <si>
    <t>5</t>
  </si>
  <si>
    <t>5.1</t>
  </si>
  <si>
    <t>Тонери и рибони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</si>
  <si>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</si>
  <si>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</si>
  <si>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</si>
  <si>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PRESS-CLIPPING</t>
  </si>
  <si>
    <t>ТРОШКОВИ ПУТОВАЊА</t>
  </si>
  <si>
    <t>Основ за изузеће</t>
  </si>
  <si>
    <t>УСЛУГЕ ДИЈАЛИЗЕ</t>
  </si>
  <si>
    <t>6.1</t>
  </si>
  <si>
    <t>Отворени</t>
  </si>
  <si>
    <t>6</t>
  </si>
  <si>
    <t xml:space="preserve">Погонска горива (бензин, дизел гориво, уља и мазива и остали материјал за превозна средства)  </t>
  </si>
  <si>
    <t xml:space="preserve">Угаљ   </t>
  </si>
  <si>
    <t xml:space="preserve">Дрво   </t>
  </si>
  <si>
    <t xml:space="preserve">Вулканизерске услуге (монтажа и балансирање)  </t>
  </si>
  <si>
    <t xml:space="preserve">Дератизација и дезинсекција   </t>
  </si>
  <si>
    <t xml:space="preserve">Клима уређаји  </t>
  </si>
  <si>
    <t xml:space="preserve">Предмет набавке </t>
  </si>
  <si>
    <t>Јавна набавка мале вредности</t>
  </si>
  <si>
    <t>Услуге хемодијализе са установама ван плана мреже</t>
  </si>
  <si>
    <t>Услуге селидбе и превоза</t>
  </si>
  <si>
    <t>Услуга одржавања економско-финансијског софтвера NEXTBIZ</t>
  </si>
  <si>
    <t>Поштанске услуге комерцијални сервис</t>
  </si>
  <si>
    <t>Службени гласник</t>
  </si>
  <si>
    <t xml:space="preserve">Различит потрошни материјал за одржавање објеката </t>
  </si>
  <si>
    <t>Поправка и одржавање степенишне платформе за подизање инвалидских колица</t>
  </si>
  <si>
    <t>Поправка и одржавање УПС-а</t>
  </si>
  <si>
    <t>Члан 39. Став 2. ЗЈН</t>
  </si>
  <si>
    <t>Члан 7. Став 1. Тачка 1. ЗЈН</t>
  </si>
  <si>
    <t>Остале поправке и одржавање административне опреме</t>
  </si>
  <si>
    <t>1.1.в</t>
  </si>
  <si>
    <t>1.2.б</t>
  </si>
  <si>
    <t>1.2.в</t>
  </si>
  <si>
    <t>1.2.г</t>
  </si>
  <si>
    <t>Различит потрошни материјал за одржавање опреме</t>
  </si>
  <si>
    <t>Предмет набавке</t>
  </si>
  <si>
    <t>ДОБРА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</si>
  <si>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</si>
  <si>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</si>
  <si>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</si>
  <si>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</si>
  <si>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ПОРЕЗИ, ОБАВЕЗНЕ ТАКСЕ, КАЗНЕ И ПЕНАЛИ</t>
  </si>
  <si>
    <t>УКУПНО: ДОБРА, УСЛУГЕ И РАДОВИ</t>
  </si>
  <si>
    <t>УКУПНО: ДОБРА И УСЛУГЕ</t>
  </si>
  <si>
    <t>Услуга штампе и коричења</t>
  </si>
  <si>
    <t xml:space="preserve">Пројектовање </t>
  </si>
  <si>
    <t>Остале опште услуге</t>
  </si>
  <si>
    <t>Технички преглед и регистрација возила</t>
  </si>
  <si>
    <t>Стаклорезачке услуге</t>
  </si>
  <si>
    <t>1.2.д</t>
  </si>
  <si>
    <t>Сервис агрегата</t>
  </si>
  <si>
    <t>Поправка опреме за домаћинство</t>
  </si>
  <si>
    <t>Дијагностика и спашавање података са оштећеног хард диска</t>
  </si>
  <si>
    <t>Набавка застава Републике Србије</t>
  </si>
  <si>
    <t>Сервис система за складиштење података (Storag-e)</t>
  </si>
  <si>
    <t>Одржавање IBM шасија и сервера</t>
  </si>
  <si>
    <t>Радови на пасивној мрежи</t>
  </si>
  <si>
    <t xml:space="preserve">Намештај  </t>
  </si>
  <si>
    <t>1.2.ђ</t>
  </si>
  <si>
    <t>1.2.е</t>
  </si>
  <si>
    <t>Набавка услуга у хитним случајевима (отклањање недостатака који угрожавају безбедност запослених и осигураника РФЗО)</t>
  </si>
  <si>
    <t>Текуће поправке и одржавање медицинске опреме</t>
  </si>
  <si>
    <t>Осигурање имовине и лица</t>
  </si>
  <si>
    <t>Годишња контрола и добијање атеста од овлашћеног предузећа о исправности лифтова</t>
  </si>
  <si>
    <t>за 2018.год.</t>
  </si>
  <si>
    <t xml:space="preserve">Рачунарска опрема (рачунари и сервери) </t>
  </si>
  <si>
    <t>за 2019.год.</t>
  </si>
  <si>
    <t>4.5</t>
  </si>
  <si>
    <t>Антивирусни софтвер</t>
  </si>
  <si>
    <t xml:space="preserve">Вода за топло/хладне напитке (са услугом коришћења апарата за воду) </t>
  </si>
  <si>
    <t>4.6</t>
  </si>
  <si>
    <t>Преговарачки</t>
  </si>
  <si>
    <t>Поправка и одржавање ПП апарата, система и хидраната</t>
  </si>
  <si>
    <t>Текуће поправке и одржавање пословних објеката РФЗО</t>
  </si>
  <si>
    <t>Одржавање термотехничких инсталација</t>
  </si>
  <si>
    <t>1.1.г</t>
  </si>
  <si>
    <t xml:space="preserve">Одржавање клима уређаја </t>
  </si>
  <si>
    <t>1.2.ж</t>
  </si>
  <si>
    <t>Надзор</t>
  </si>
  <si>
    <t>Отворени поступак</t>
  </si>
  <si>
    <t>Монтажа и демонтажа клима уређаја</t>
  </si>
  <si>
    <t>Гуме за аутомобиле</t>
  </si>
  <si>
    <t>Картонске кутије</t>
  </si>
  <si>
    <t>Мрежна опрема</t>
  </si>
  <si>
    <t>Медицинска опрема</t>
  </si>
  <si>
    <t>Материјал за попис и обележавање имовине</t>
  </si>
  <si>
    <t>Израда интернет странице</t>
  </si>
  <si>
    <t>4.7</t>
  </si>
  <si>
    <t xml:space="preserve">Услуга одржавања дела софтверских система  </t>
  </si>
  <si>
    <t>Општи речник набавки</t>
  </si>
  <si>
    <t>Оквирни датум</t>
  </si>
  <si>
    <t>Покретања поступка</t>
  </si>
  <si>
    <t>Закључења уговора</t>
  </si>
  <si>
    <t>Извршења угорова</t>
  </si>
  <si>
    <t xml:space="preserve">за 2018.год. </t>
  </si>
  <si>
    <t>Напомена (централизација, претходно обавештење, основ из ЗЈН...)</t>
  </si>
  <si>
    <t>09100000</t>
  </si>
  <si>
    <t>30125110          30125120</t>
  </si>
  <si>
    <t>44115210              31510000          44520000</t>
  </si>
  <si>
    <t>09111100</t>
  </si>
  <si>
    <t>09111400</t>
  </si>
  <si>
    <t>09135100</t>
  </si>
  <si>
    <t>ЈАВНЕ НАБАВКЕ</t>
  </si>
  <si>
    <t>НАБАВКЕ НА КОЈЕ СЕ ЗАКОН НЕ ПРИМЕЊУЈЕ</t>
  </si>
  <si>
    <t>XII 2018</t>
  </si>
  <si>
    <t>III 2018</t>
  </si>
  <si>
    <t>II 2018</t>
  </si>
  <si>
    <t>3.8</t>
  </si>
  <si>
    <t>за 2020.год.</t>
  </si>
  <si>
    <t>Сертификат за web сервер</t>
  </si>
  <si>
    <t>Софтвер</t>
  </si>
  <si>
    <t>Лиценце</t>
  </si>
  <si>
    <t xml:space="preserve">за 2019.год. </t>
  </si>
  <si>
    <t xml:space="preserve">за 2020.год. </t>
  </si>
  <si>
    <t>3.9</t>
  </si>
  <si>
    <t xml:space="preserve">Канцеларијски материјал (папирна конфенција - папир и коверте, обрасци и канцеларијска галантерија)  </t>
  </si>
  <si>
    <t>ПЛАН НАБАВКИ РФЗО ЗА 2018. ГОДИНУ</t>
  </si>
  <si>
    <t>Штампачи</t>
  </si>
  <si>
    <t>Камере за видео надзор</t>
  </si>
  <si>
    <t>УПС уређаји</t>
  </si>
  <si>
    <t>Сториџи</t>
  </si>
  <si>
    <t>1.6</t>
  </si>
  <si>
    <t>1.7</t>
  </si>
  <si>
    <t>1.8</t>
  </si>
  <si>
    <t>ПП апарати</t>
  </si>
  <si>
    <t>Стабилизатор напона</t>
  </si>
  <si>
    <t>Ауто апотеке</t>
  </si>
  <si>
    <t>3.10</t>
  </si>
  <si>
    <t>3.11</t>
  </si>
  <si>
    <t>Услуга мобилне телефоније</t>
  </si>
  <si>
    <t>Услуга фиксне телефоније</t>
  </si>
  <si>
    <t>Услуга заштите имовине (ФТО)</t>
  </si>
  <si>
    <t xml:space="preserve">Услуга чишћења (одржавања хигијене) </t>
  </si>
  <si>
    <t>Одржавање/сервисирање штампача</t>
  </si>
  <si>
    <t>Одржавање прозивно-редоследног система</t>
  </si>
  <si>
    <t>Тапацирање намештаја</t>
  </si>
  <si>
    <t>XII 2019</t>
  </si>
  <si>
    <t>Сервис фотокопир апарата</t>
  </si>
  <si>
    <t>Одржавање круга око пословне зграде у летњим и зимским условима</t>
  </si>
  <si>
    <t>4.8</t>
  </si>
  <si>
    <t>4.9</t>
  </si>
  <si>
    <t>Израда табли са натписом РФЗО</t>
  </si>
  <si>
    <t>Услуга прања возила</t>
  </si>
  <si>
    <t>Измештање стабилизатора</t>
  </si>
  <si>
    <t>Услуга одвожења шљаке (испитивање отпада, транспорт и депоновање неопасног отпада)</t>
  </si>
  <si>
    <t>4.10</t>
  </si>
  <si>
    <t>СПЕЦИЈАЛИЗОВАНЕ УСЛУГЕ</t>
  </si>
  <si>
    <t xml:space="preserve"> за 2018.год. </t>
  </si>
  <si>
    <t>за 2018.год</t>
  </si>
  <si>
    <t>Галантерија за кафе кухињу</t>
  </si>
  <si>
    <t>Јавне набавке за које су планиране обавезе у 2019. години реализоваће се у складу са обезбеђеним финансијским средствима у Финансијском плану за 2019. годину</t>
  </si>
  <si>
    <t>за 2021.год.</t>
  </si>
  <si>
    <t xml:space="preserve">за 2021.год. </t>
  </si>
  <si>
    <t>IV 2018</t>
  </si>
  <si>
    <t>IV 2019</t>
  </si>
  <si>
    <t>II 2019</t>
  </si>
  <si>
    <t>V 2018</t>
  </si>
  <si>
    <t>VI 2018</t>
  </si>
  <si>
    <t>VI 2019</t>
  </si>
  <si>
    <t>III 2019</t>
  </si>
  <si>
    <t xml:space="preserve">Безалкохолни напици </t>
  </si>
  <si>
    <t>X 2018</t>
  </si>
  <si>
    <t>XI 2018</t>
  </si>
  <si>
    <t>XI 2019</t>
  </si>
  <si>
    <t>VII 2018</t>
  </si>
  <si>
    <t>VIII 2018</t>
  </si>
  <si>
    <t>VIII 2019</t>
  </si>
  <si>
    <t>3.12</t>
  </si>
  <si>
    <t>МАТЕРИЈАЛ ЗА  ДИЈАЛИЗУ</t>
  </si>
  <si>
    <t>Материјал за перитонеумску дијализу у кућним условима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</si>
  <si>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2019. и 2020. години реализоваће се у складу са обезбеђеним финансијским средствима у Финансијском плану за 2019. и 2020. годину. Неопходно именовање грађанског надзорника</t>
  </si>
  <si>
    <t>Јавне набавке за које су планиране обавезе у 2019., 2020. и  2021. години реализоваће се у складу са обезбеђеним финансијским средствима у Финансијским плановима за 2019., 2020. и  2021. годину</t>
  </si>
  <si>
    <t>Јавне набавке за које су планиране обавезе у 2019. и 2020. години реализоваће се у складу са обезбеђеним финансијским средствима у Финансијском плану за 2019. и 2020. годину</t>
  </si>
  <si>
    <t>Лична заштитна опрема</t>
  </si>
  <si>
    <t>Набавка визит карти</t>
  </si>
  <si>
    <t>Стручна литература</t>
  </si>
  <si>
    <t>3.13</t>
  </si>
  <si>
    <t>30192151 30192153</t>
  </si>
  <si>
    <t>Набавка печата и штамбиља</t>
  </si>
  <si>
    <t>VII 2019</t>
  </si>
  <si>
    <t>30192000 22800000</t>
  </si>
  <si>
    <t>Извршења уговора</t>
  </si>
  <si>
    <t>Радови на комуникацијским инсталацијама (одржавање телефонске централе)</t>
  </si>
  <si>
    <t>IV 2020</t>
  </si>
  <si>
    <t>I 2019</t>
  </si>
  <si>
    <t>I 2021</t>
  </si>
  <si>
    <t>VII 2020</t>
  </si>
  <si>
    <t>III 2021</t>
  </si>
  <si>
    <t>IX 2018</t>
  </si>
  <si>
    <t>IX 2019</t>
  </si>
  <si>
    <t>Услуге превоза и смештаја</t>
  </si>
  <si>
    <t>55000000           60000000          63510000</t>
  </si>
  <si>
    <t>09310000</t>
  </si>
  <si>
    <t>24300000                   33772000 39830000  33711900 33760000</t>
  </si>
  <si>
    <t>X 2019</t>
  </si>
  <si>
    <t>Електрича енергија - централизована набавка електричне енергије за потребе здравствених установа</t>
  </si>
  <si>
    <t>X 2020</t>
  </si>
  <si>
    <t>Опрема за домаћинство</t>
  </si>
  <si>
    <t>Административна опрема</t>
  </si>
  <si>
    <t>Различит алат</t>
  </si>
  <si>
    <t>V 2019</t>
  </si>
  <si>
    <t>VIII 2020</t>
  </si>
  <si>
    <t>III 2020</t>
  </si>
  <si>
    <t>XII 2020</t>
  </si>
  <si>
    <t>I 2020</t>
  </si>
  <si>
    <t>Услуга бежичног интернета</t>
  </si>
  <si>
    <t>3.14</t>
  </si>
  <si>
    <t>Набавка магнетних ИД картица</t>
  </si>
  <si>
    <t>Услуга здравственог прегледа запослених који управљају моторним возилима</t>
  </si>
  <si>
    <t xml:space="preserve">У складу са Уредбом о врсти роба и услуга за које се спроводе централизоване набавке, спроводи се поступак централизоване набавке селектричне енергије за потребе здрасвтвених установа из Плана мреже. Због економичности и ефикасности спроводи се заједнички поступак за потребе ЗУ, РФ ПИО и РФЗО </t>
  </si>
  <si>
    <t>2.5</t>
  </si>
  <si>
    <t>Лож уље</t>
  </si>
  <si>
    <t>Поправка и одржавање лифтова</t>
  </si>
  <si>
    <t>1.9</t>
  </si>
  <si>
    <t>Опрема за контакт центар</t>
  </si>
  <si>
    <t>1.10</t>
  </si>
  <si>
    <t>Телефони и факс апарати</t>
  </si>
  <si>
    <t>Лиценце за коришћење контакт центра</t>
  </si>
  <si>
    <t xml:space="preserve">Годишње одржавање контакт центра </t>
  </si>
  <si>
    <t>Услуга имплементације контакт центра и повезивања са постојећим системом РФЗО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</si>
</sst>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1241A]d/m/yyyy/;@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181" fontId="5" fillId="0" borderId="24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vertical="center" wrapText="1"/>
    </xf>
    <xf numFmtId="180" fontId="5" fillId="0" borderId="24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180" fontId="5" fillId="0" borderId="2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22" xfId="0" applyNumberFormat="1" applyFont="1" applyFill="1" applyBorder="1" applyAlignment="1">
      <alignment horizontal="center" vertical="center" wrapText="1"/>
    </xf>
    <xf numFmtId="181" fontId="4" fillId="0" borderId="2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40" fillId="0" borderId="14" xfId="0" applyNumberFormat="1" applyFont="1" applyFill="1" applyBorder="1" applyAlignment="1">
      <alignment horizontal="center" vertical="center" wrapText="1"/>
    </xf>
    <xf numFmtId="1" fontId="40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6"/>
  <sheetViews>
    <sheetView tabSelected="1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40625" defaultRowHeight="24" customHeight="1"/>
  <cols>
    <col min="1" max="1" width="6.57421875" style="3" customWidth="1"/>
    <col min="2" max="2" width="54.28125" style="4" customWidth="1"/>
    <col min="3" max="3" width="16.421875" style="61" customWidth="1"/>
    <col min="4" max="4" width="17.7109375" style="5" customWidth="1"/>
    <col min="5" max="5" width="13.57421875" style="5" customWidth="1"/>
    <col min="6" max="6" width="21.7109375" style="6" customWidth="1"/>
    <col min="7" max="7" width="25.140625" style="6" customWidth="1"/>
    <col min="8" max="10" width="16.140625" style="49" customWidth="1"/>
    <col min="11" max="11" width="36.00390625" style="2" customWidth="1"/>
    <col min="12" max="16384" width="9.140625" style="2" customWidth="1"/>
  </cols>
  <sheetData>
    <row r="1" spans="1:11" ht="24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24" customHeight="1">
      <c r="A2" s="297" t="s">
        <v>157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24" customHeight="1">
      <c r="A3" s="297" t="s">
        <v>143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24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ht="31.5" customHeight="1">
      <c r="A5" s="298" t="s">
        <v>2</v>
      </c>
      <c r="B5" s="271" t="s">
        <v>76</v>
      </c>
      <c r="C5" s="176" t="s">
        <v>130</v>
      </c>
      <c r="D5" s="269" t="s">
        <v>0</v>
      </c>
      <c r="E5" s="269"/>
      <c r="F5" s="164" t="s">
        <v>3</v>
      </c>
      <c r="G5" s="270" t="s">
        <v>1</v>
      </c>
      <c r="H5" s="266" t="s">
        <v>131</v>
      </c>
      <c r="I5" s="266"/>
      <c r="J5" s="266"/>
      <c r="K5" s="267" t="s">
        <v>136</v>
      </c>
    </row>
    <row r="6" spans="1:11" ht="34.5" customHeight="1">
      <c r="A6" s="298"/>
      <c r="B6" s="271"/>
      <c r="C6" s="178"/>
      <c r="D6" s="269"/>
      <c r="E6" s="269"/>
      <c r="F6" s="166"/>
      <c r="G6" s="270"/>
      <c r="H6" s="55" t="s">
        <v>132</v>
      </c>
      <c r="I6" s="55" t="s">
        <v>133</v>
      </c>
      <c r="J6" s="55" t="s">
        <v>222</v>
      </c>
      <c r="K6" s="268"/>
    </row>
    <row r="7" spans="1:11" ht="15">
      <c r="A7" s="152"/>
      <c r="B7" s="164" t="s">
        <v>83</v>
      </c>
      <c r="C7" s="176"/>
      <c r="D7" s="39">
        <f>D8+D9+D10+D11</f>
        <v>2795350799.9999995</v>
      </c>
      <c r="E7" s="9"/>
      <c r="F7" s="262"/>
      <c r="G7" s="259"/>
      <c r="H7" s="198"/>
      <c r="I7" s="198"/>
      <c r="J7" s="198"/>
      <c r="K7" s="161"/>
    </row>
    <row r="8" spans="1:11" ht="15">
      <c r="A8" s="153"/>
      <c r="B8" s="165"/>
      <c r="C8" s="177"/>
      <c r="D8" s="38">
        <f>D14+D76</f>
        <v>747354133.3333333</v>
      </c>
      <c r="E8" s="37" t="s">
        <v>105</v>
      </c>
      <c r="F8" s="263"/>
      <c r="G8" s="260"/>
      <c r="H8" s="199"/>
      <c r="I8" s="199"/>
      <c r="J8" s="199"/>
      <c r="K8" s="162"/>
    </row>
    <row r="9" spans="1:11" ht="15">
      <c r="A9" s="153"/>
      <c r="B9" s="165"/>
      <c r="C9" s="177"/>
      <c r="D9" s="38">
        <f>D15+D77</f>
        <v>1286413333.3333333</v>
      </c>
      <c r="E9" s="37" t="s">
        <v>107</v>
      </c>
      <c r="F9" s="263"/>
      <c r="G9" s="260"/>
      <c r="H9" s="199"/>
      <c r="I9" s="199"/>
      <c r="J9" s="199"/>
      <c r="K9" s="162"/>
    </row>
    <row r="10" spans="1:11" ht="15">
      <c r="A10" s="153"/>
      <c r="B10" s="165"/>
      <c r="C10" s="177"/>
      <c r="D10" s="38">
        <f>D16+D78</f>
        <v>759416666.6666666</v>
      </c>
      <c r="E10" s="37" t="s">
        <v>149</v>
      </c>
      <c r="F10" s="263"/>
      <c r="G10" s="260"/>
      <c r="H10" s="199"/>
      <c r="I10" s="199"/>
      <c r="J10" s="199"/>
      <c r="K10" s="162"/>
    </row>
    <row r="11" spans="1:11" ht="15">
      <c r="A11" s="154"/>
      <c r="B11" s="166"/>
      <c r="C11" s="178"/>
      <c r="D11" s="40">
        <f>D79</f>
        <v>2166666.6666666665</v>
      </c>
      <c r="E11" s="41" t="s">
        <v>192</v>
      </c>
      <c r="F11" s="264"/>
      <c r="G11" s="261"/>
      <c r="H11" s="199"/>
      <c r="I11" s="199"/>
      <c r="J11" s="199"/>
      <c r="K11" s="163"/>
    </row>
    <row r="12" spans="1:11" ht="14.25">
      <c r="A12" s="277"/>
      <c r="B12" s="280"/>
      <c r="C12" s="280"/>
      <c r="D12" s="280"/>
      <c r="E12" s="280"/>
      <c r="F12" s="280"/>
      <c r="G12" s="280"/>
      <c r="H12" s="46"/>
      <c r="I12" s="46"/>
      <c r="J12" s="46"/>
      <c r="K12" s="31"/>
    </row>
    <row r="13" spans="1:11" ht="15">
      <c r="A13" s="152"/>
      <c r="B13" s="243" t="s">
        <v>77</v>
      </c>
      <c r="C13" s="294"/>
      <c r="D13" s="8">
        <f>D14+D15+D16</f>
        <v>1839215800</v>
      </c>
      <c r="E13" s="39"/>
      <c r="F13" s="262"/>
      <c r="G13" s="285"/>
      <c r="H13" s="198"/>
      <c r="I13" s="198"/>
      <c r="J13" s="198"/>
      <c r="K13" s="161"/>
    </row>
    <row r="14" spans="1:11" ht="15">
      <c r="A14" s="153"/>
      <c r="B14" s="244"/>
      <c r="C14" s="295"/>
      <c r="D14" s="36">
        <f>D18+D30+D37+D55+D67</f>
        <v>283049133.3333333</v>
      </c>
      <c r="E14" s="38" t="s">
        <v>105</v>
      </c>
      <c r="F14" s="263"/>
      <c r="G14" s="286"/>
      <c r="H14" s="199"/>
      <c r="I14" s="199"/>
      <c r="J14" s="199"/>
      <c r="K14" s="162"/>
    </row>
    <row r="15" spans="1:11" ht="15">
      <c r="A15" s="153"/>
      <c r="B15" s="244"/>
      <c r="C15" s="295"/>
      <c r="D15" s="36">
        <f>D38+D56+D68</f>
        <v>889500000</v>
      </c>
      <c r="E15" s="38" t="s">
        <v>107</v>
      </c>
      <c r="F15" s="263"/>
      <c r="G15" s="286"/>
      <c r="H15" s="199"/>
      <c r="I15" s="199"/>
      <c r="J15" s="199"/>
      <c r="K15" s="162"/>
    </row>
    <row r="16" spans="1:11" ht="15">
      <c r="A16" s="153"/>
      <c r="B16" s="244"/>
      <c r="C16" s="295"/>
      <c r="D16" s="36">
        <f>D69</f>
        <v>666666666.6666666</v>
      </c>
      <c r="E16" s="38" t="s">
        <v>149</v>
      </c>
      <c r="F16" s="263"/>
      <c r="G16" s="286"/>
      <c r="H16" s="199"/>
      <c r="I16" s="199"/>
      <c r="J16" s="199"/>
      <c r="K16" s="162"/>
    </row>
    <row r="17" spans="1:11" ht="14.25">
      <c r="A17" s="278"/>
      <c r="B17" s="279"/>
      <c r="C17" s="279"/>
      <c r="D17" s="279"/>
      <c r="E17" s="279"/>
      <c r="F17" s="279"/>
      <c r="G17" s="279"/>
      <c r="H17" s="265"/>
      <c r="I17" s="265"/>
      <c r="J17" s="46"/>
      <c r="K17" s="31"/>
    </row>
    <row r="18" spans="1:11" s="10" customFormat="1" ht="24" customHeight="1">
      <c r="A18" s="28">
        <v>1</v>
      </c>
      <c r="B18" s="26" t="s">
        <v>4</v>
      </c>
      <c r="C18" s="58"/>
      <c r="D18" s="8">
        <f>SUM(D19:D28)</f>
        <v>62314800</v>
      </c>
      <c r="E18" s="9" t="s">
        <v>105</v>
      </c>
      <c r="F18" s="45">
        <v>512000</v>
      </c>
      <c r="G18" s="47" t="s">
        <v>33</v>
      </c>
      <c r="H18" s="46"/>
      <c r="I18" s="46"/>
      <c r="J18" s="56"/>
      <c r="K18" s="29"/>
    </row>
    <row r="19" spans="1:11" ht="34.5" customHeight="1">
      <c r="A19" s="24" t="s">
        <v>6</v>
      </c>
      <c r="B19" s="86" t="s">
        <v>98</v>
      </c>
      <c r="C19" s="59">
        <v>39100000</v>
      </c>
      <c r="D19" s="20">
        <v>2500000</v>
      </c>
      <c r="E19" s="21" t="s">
        <v>105</v>
      </c>
      <c r="F19" s="25">
        <v>512211</v>
      </c>
      <c r="G19" s="48" t="s">
        <v>59</v>
      </c>
      <c r="H19" s="51" t="s">
        <v>146</v>
      </c>
      <c r="I19" s="51" t="s">
        <v>194</v>
      </c>
      <c r="J19" s="51" t="s">
        <v>145</v>
      </c>
      <c r="K19" s="161"/>
    </row>
    <row r="20" spans="1:11" ht="34.5" customHeight="1">
      <c r="A20" s="123" t="s">
        <v>7</v>
      </c>
      <c r="B20" s="87" t="s">
        <v>57</v>
      </c>
      <c r="C20" s="59">
        <v>42512200</v>
      </c>
      <c r="D20" s="20">
        <v>1000000</v>
      </c>
      <c r="E20" s="21" t="s">
        <v>105</v>
      </c>
      <c r="F20" s="19">
        <v>512251</v>
      </c>
      <c r="G20" s="48" t="s">
        <v>59</v>
      </c>
      <c r="H20" s="51" t="s">
        <v>194</v>
      </c>
      <c r="I20" s="51" t="s">
        <v>197</v>
      </c>
      <c r="J20" s="51" t="s">
        <v>145</v>
      </c>
      <c r="K20" s="162"/>
    </row>
    <row r="21" spans="1:11" ht="24" customHeight="1">
      <c r="A21" s="24" t="s">
        <v>8</v>
      </c>
      <c r="B21" s="87" t="s">
        <v>106</v>
      </c>
      <c r="C21" s="59">
        <v>30200000</v>
      </c>
      <c r="D21" s="20">
        <v>30989800</v>
      </c>
      <c r="E21" s="21" t="s">
        <v>105</v>
      </c>
      <c r="F21" s="19">
        <v>512221</v>
      </c>
      <c r="G21" s="48" t="s">
        <v>50</v>
      </c>
      <c r="H21" s="51" t="s">
        <v>194</v>
      </c>
      <c r="I21" s="51" t="s">
        <v>198</v>
      </c>
      <c r="J21" s="51" t="s">
        <v>145</v>
      </c>
      <c r="K21" s="162"/>
    </row>
    <row r="22" spans="1:11" ht="24" customHeight="1">
      <c r="A22" s="123" t="s">
        <v>9</v>
      </c>
      <c r="B22" s="87" t="s">
        <v>158</v>
      </c>
      <c r="C22" s="13">
        <v>30232000</v>
      </c>
      <c r="D22" s="20">
        <v>9000000</v>
      </c>
      <c r="E22" s="21" t="s">
        <v>105</v>
      </c>
      <c r="F22" s="19">
        <v>512222</v>
      </c>
      <c r="G22" s="48" t="s">
        <v>50</v>
      </c>
      <c r="H22" s="51" t="s">
        <v>146</v>
      </c>
      <c r="I22" s="51" t="s">
        <v>197</v>
      </c>
      <c r="J22" s="51" t="s">
        <v>145</v>
      </c>
      <c r="K22" s="162"/>
    </row>
    <row r="23" spans="1:11" ht="29.25" customHeight="1">
      <c r="A23" s="24" t="s">
        <v>10</v>
      </c>
      <c r="B23" s="87" t="s">
        <v>159</v>
      </c>
      <c r="C23" s="13">
        <v>32323500</v>
      </c>
      <c r="D23" s="20">
        <v>600000</v>
      </c>
      <c r="E23" s="21" t="s">
        <v>105</v>
      </c>
      <c r="F23" s="19">
        <v>512241</v>
      </c>
      <c r="G23" s="48" t="s">
        <v>59</v>
      </c>
      <c r="H23" s="51" t="s">
        <v>198</v>
      </c>
      <c r="I23" s="51" t="s">
        <v>205</v>
      </c>
      <c r="J23" s="51" t="s">
        <v>145</v>
      </c>
      <c r="K23" s="162"/>
    </row>
    <row r="24" spans="1:11" ht="29.25" customHeight="1">
      <c r="A24" s="123" t="s">
        <v>162</v>
      </c>
      <c r="B24" s="87" t="s">
        <v>160</v>
      </c>
      <c r="C24" s="59">
        <v>31100000</v>
      </c>
      <c r="D24" s="20">
        <v>3375000</v>
      </c>
      <c r="E24" s="21" t="s">
        <v>105</v>
      </c>
      <c r="F24" s="19">
        <v>512221</v>
      </c>
      <c r="G24" s="48" t="s">
        <v>59</v>
      </c>
      <c r="H24" s="51" t="s">
        <v>194</v>
      </c>
      <c r="I24" s="51" t="s">
        <v>197</v>
      </c>
      <c r="J24" s="51" t="s">
        <v>145</v>
      </c>
      <c r="K24" s="162"/>
    </row>
    <row r="25" spans="1:11" ht="21" customHeight="1">
      <c r="A25" s="24" t="s">
        <v>163</v>
      </c>
      <c r="B25" s="87" t="s">
        <v>161</v>
      </c>
      <c r="C25" s="59">
        <v>30230000</v>
      </c>
      <c r="D25" s="20">
        <v>8000000</v>
      </c>
      <c r="E25" s="21" t="s">
        <v>105</v>
      </c>
      <c r="F25" s="19">
        <v>512221</v>
      </c>
      <c r="G25" s="48" t="s">
        <v>50</v>
      </c>
      <c r="H25" s="51" t="s">
        <v>198</v>
      </c>
      <c r="I25" s="51" t="s">
        <v>206</v>
      </c>
      <c r="J25" s="51" t="s">
        <v>145</v>
      </c>
      <c r="K25" s="162"/>
    </row>
    <row r="26" spans="1:11" ht="33" customHeight="1">
      <c r="A26" s="132" t="s">
        <v>164</v>
      </c>
      <c r="B26" s="87" t="s">
        <v>124</v>
      </c>
      <c r="C26" s="59">
        <v>30237120</v>
      </c>
      <c r="D26" s="20">
        <v>4930000</v>
      </c>
      <c r="E26" s="21" t="s">
        <v>105</v>
      </c>
      <c r="F26" s="19">
        <v>512223</v>
      </c>
      <c r="G26" s="48" t="s">
        <v>59</v>
      </c>
      <c r="H26" s="51" t="s">
        <v>197</v>
      </c>
      <c r="I26" s="51" t="s">
        <v>198</v>
      </c>
      <c r="J26" s="51" t="s">
        <v>145</v>
      </c>
      <c r="K26" s="162"/>
    </row>
    <row r="27" spans="1:11" ht="33" customHeight="1">
      <c r="A27" s="132" t="s">
        <v>254</v>
      </c>
      <c r="B27" s="87" t="s">
        <v>257</v>
      </c>
      <c r="C27" s="59">
        <v>32552100</v>
      </c>
      <c r="D27" s="20">
        <v>500000</v>
      </c>
      <c r="E27" s="21" t="s">
        <v>105</v>
      </c>
      <c r="F27" s="19">
        <v>512232</v>
      </c>
      <c r="G27" s="48" t="s">
        <v>50</v>
      </c>
      <c r="H27" s="51" t="s">
        <v>198</v>
      </c>
      <c r="I27" s="51" t="s">
        <v>206</v>
      </c>
      <c r="J27" s="51" t="s">
        <v>145</v>
      </c>
      <c r="K27" s="162"/>
    </row>
    <row r="28" spans="1:11" ht="33" customHeight="1">
      <c r="A28" s="132" t="s">
        <v>256</v>
      </c>
      <c r="B28" s="87" t="s">
        <v>255</v>
      </c>
      <c r="C28" s="59">
        <v>32552100</v>
      </c>
      <c r="D28" s="20">
        <v>1420000</v>
      </c>
      <c r="E28" s="21" t="s">
        <v>105</v>
      </c>
      <c r="F28" s="19">
        <v>512232</v>
      </c>
      <c r="G28" s="48" t="s">
        <v>50</v>
      </c>
      <c r="H28" s="51" t="s">
        <v>197</v>
      </c>
      <c r="I28" s="51" t="s">
        <v>198</v>
      </c>
      <c r="J28" s="51" t="s">
        <v>145</v>
      </c>
      <c r="K28" s="163"/>
    </row>
    <row r="29" spans="1:11" s="10" customFormat="1" ht="16.5" customHeight="1">
      <c r="A29" s="226"/>
      <c r="B29" s="226"/>
      <c r="C29" s="226"/>
      <c r="D29" s="226"/>
      <c r="E29" s="226"/>
      <c r="F29" s="226"/>
      <c r="G29" s="226"/>
      <c r="H29" s="94"/>
      <c r="I29" s="94"/>
      <c r="J29" s="95"/>
      <c r="K29" s="96"/>
    </row>
    <row r="30" spans="1:11" ht="24" customHeight="1">
      <c r="A30" s="28" t="s">
        <v>25</v>
      </c>
      <c r="B30" s="26" t="s">
        <v>38</v>
      </c>
      <c r="C30" s="91"/>
      <c r="D30" s="30">
        <f>SUM(D31:D34)</f>
        <v>37351000</v>
      </c>
      <c r="E30" s="97"/>
      <c r="F30" s="45">
        <v>515000</v>
      </c>
      <c r="G30" s="70"/>
      <c r="H30" s="77"/>
      <c r="I30" s="77"/>
      <c r="J30" s="73"/>
      <c r="K30" s="23"/>
    </row>
    <row r="31" spans="1:11" ht="14.25">
      <c r="A31" s="24" t="s">
        <v>11</v>
      </c>
      <c r="B31" s="83" t="s">
        <v>109</v>
      </c>
      <c r="C31" s="32">
        <v>48760000</v>
      </c>
      <c r="D31" s="14">
        <v>2500000</v>
      </c>
      <c r="E31" s="34" t="s">
        <v>105</v>
      </c>
      <c r="F31" s="80">
        <v>515111</v>
      </c>
      <c r="G31" s="70" t="s">
        <v>120</v>
      </c>
      <c r="H31" s="77" t="s">
        <v>229</v>
      </c>
      <c r="I31" s="77" t="s">
        <v>203</v>
      </c>
      <c r="J31" s="51" t="s">
        <v>145</v>
      </c>
      <c r="K31" s="161"/>
    </row>
    <row r="32" spans="1:11" ht="24" customHeight="1">
      <c r="A32" s="12" t="s">
        <v>12</v>
      </c>
      <c r="B32" s="31" t="s">
        <v>151</v>
      </c>
      <c r="C32" s="60">
        <v>48620000</v>
      </c>
      <c r="D32" s="20">
        <v>13351000</v>
      </c>
      <c r="E32" s="21" t="s">
        <v>105</v>
      </c>
      <c r="F32" s="19">
        <v>515111</v>
      </c>
      <c r="G32" s="70" t="s">
        <v>120</v>
      </c>
      <c r="H32" s="51" t="s">
        <v>197</v>
      </c>
      <c r="I32" s="51" t="s">
        <v>205</v>
      </c>
      <c r="J32" s="51" t="s">
        <v>145</v>
      </c>
      <c r="K32" s="162"/>
    </row>
    <row r="33" spans="1:11" ht="29.25" customHeight="1">
      <c r="A33" s="12" t="s">
        <v>13</v>
      </c>
      <c r="B33" s="87" t="s">
        <v>152</v>
      </c>
      <c r="C33" s="60">
        <v>48760000</v>
      </c>
      <c r="D33" s="20">
        <v>800000</v>
      </c>
      <c r="E33" s="21" t="s">
        <v>105</v>
      </c>
      <c r="F33" s="15">
        <v>515192</v>
      </c>
      <c r="G33" s="16" t="s">
        <v>120</v>
      </c>
      <c r="H33" s="51" t="s">
        <v>147</v>
      </c>
      <c r="I33" s="51" t="s">
        <v>194</v>
      </c>
      <c r="J33" s="51" t="s">
        <v>145</v>
      </c>
      <c r="K33" s="162"/>
    </row>
    <row r="34" spans="1:11" ht="29.25" customHeight="1">
      <c r="A34" s="12" t="s">
        <v>14</v>
      </c>
      <c r="B34" s="87" t="s">
        <v>258</v>
      </c>
      <c r="C34" s="60">
        <v>48600000</v>
      </c>
      <c r="D34" s="20">
        <v>20700000</v>
      </c>
      <c r="E34" s="21" t="s">
        <v>105</v>
      </c>
      <c r="F34" s="15">
        <v>515192</v>
      </c>
      <c r="G34" s="16" t="s">
        <v>120</v>
      </c>
      <c r="H34" s="51" t="s">
        <v>197</v>
      </c>
      <c r="I34" s="51" t="s">
        <v>198</v>
      </c>
      <c r="J34" s="51" t="s">
        <v>145</v>
      </c>
      <c r="K34" s="163"/>
    </row>
    <row r="35" spans="1:11" s="10" customFormat="1" ht="12.75" customHeight="1">
      <c r="A35" s="89"/>
      <c r="B35" s="89"/>
      <c r="C35" s="93"/>
      <c r="D35" s="226"/>
      <c r="E35" s="226"/>
      <c r="F35" s="89"/>
      <c r="G35" s="89"/>
      <c r="H35" s="94"/>
      <c r="I35" s="94"/>
      <c r="J35" s="95"/>
      <c r="K35" s="96"/>
    </row>
    <row r="36" spans="1:11" s="11" customFormat="1" ht="15">
      <c r="A36" s="173" t="s">
        <v>16</v>
      </c>
      <c r="B36" s="164" t="s">
        <v>15</v>
      </c>
      <c r="C36" s="176"/>
      <c r="D36" s="8">
        <f>D37+D38</f>
        <v>82000000</v>
      </c>
      <c r="E36" s="9"/>
      <c r="F36" s="291">
        <v>426000</v>
      </c>
      <c r="G36" s="272"/>
      <c r="H36" s="146"/>
      <c r="I36" s="182"/>
      <c r="J36" s="198"/>
      <c r="K36" s="164"/>
    </row>
    <row r="37" spans="1:11" s="11" customFormat="1" ht="15">
      <c r="A37" s="174"/>
      <c r="B37" s="165"/>
      <c r="C37" s="177"/>
      <c r="D37" s="36">
        <f>D40+D43+D46+D49+D51+D52</f>
        <v>24000000</v>
      </c>
      <c r="E37" s="37" t="s">
        <v>135</v>
      </c>
      <c r="F37" s="292"/>
      <c r="G37" s="273"/>
      <c r="H37" s="147"/>
      <c r="I37" s="183"/>
      <c r="J37" s="199"/>
      <c r="K37" s="165"/>
    </row>
    <row r="38" spans="1:11" s="11" customFormat="1" ht="15">
      <c r="A38" s="175"/>
      <c r="B38" s="166"/>
      <c r="C38" s="178"/>
      <c r="D38" s="42">
        <f>D41+D44+D47+D50</f>
        <v>58000000</v>
      </c>
      <c r="E38" s="41" t="s">
        <v>153</v>
      </c>
      <c r="F38" s="293"/>
      <c r="G38" s="274"/>
      <c r="H38" s="148"/>
      <c r="I38" s="184"/>
      <c r="J38" s="200"/>
      <c r="K38" s="166"/>
    </row>
    <row r="39" spans="1:11" s="11" customFormat="1" ht="15">
      <c r="A39" s="152" t="s">
        <v>18</v>
      </c>
      <c r="B39" s="149" t="s">
        <v>156</v>
      </c>
      <c r="C39" s="167" t="s">
        <v>221</v>
      </c>
      <c r="D39" s="1">
        <f>D40+D41</f>
        <v>20000000</v>
      </c>
      <c r="E39" s="33"/>
      <c r="F39" s="262">
        <v>426111</v>
      </c>
      <c r="G39" s="259" t="s">
        <v>50</v>
      </c>
      <c r="H39" s="146" t="s">
        <v>197</v>
      </c>
      <c r="I39" s="146" t="s">
        <v>206</v>
      </c>
      <c r="J39" s="198" t="s">
        <v>207</v>
      </c>
      <c r="K39" s="161" t="s">
        <v>191</v>
      </c>
    </row>
    <row r="40" spans="1:11" s="11" customFormat="1" ht="15">
      <c r="A40" s="153"/>
      <c r="B40" s="150"/>
      <c r="C40" s="168"/>
      <c r="D40" s="14">
        <v>10000000</v>
      </c>
      <c r="E40" s="34" t="s">
        <v>105</v>
      </c>
      <c r="F40" s="263"/>
      <c r="G40" s="260"/>
      <c r="H40" s="147"/>
      <c r="I40" s="147"/>
      <c r="J40" s="199"/>
      <c r="K40" s="162"/>
    </row>
    <row r="41" spans="1:11" s="11" customFormat="1" ht="15">
      <c r="A41" s="154"/>
      <c r="B41" s="151"/>
      <c r="C41" s="169"/>
      <c r="D41" s="14">
        <v>10000000</v>
      </c>
      <c r="E41" s="34" t="s">
        <v>107</v>
      </c>
      <c r="F41" s="264"/>
      <c r="G41" s="261"/>
      <c r="H41" s="148"/>
      <c r="I41" s="148"/>
      <c r="J41" s="200"/>
      <c r="K41" s="162"/>
    </row>
    <row r="42" spans="1:11" ht="14.25">
      <c r="A42" s="152" t="s">
        <v>19</v>
      </c>
      <c r="B42" s="149" t="s">
        <v>41</v>
      </c>
      <c r="C42" s="167" t="s">
        <v>138</v>
      </c>
      <c r="D42" s="1">
        <f>D43+D44</f>
        <v>40000000</v>
      </c>
      <c r="E42" s="33"/>
      <c r="F42" s="262">
        <v>426111</v>
      </c>
      <c r="G42" s="259" t="s">
        <v>50</v>
      </c>
      <c r="H42" s="146" t="s">
        <v>202</v>
      </c>
      <c r="I42" s="146" t="s">
        <v>145</v>
      </c>
      <c r="J42" s="198" t="s">
        <v>177</v>
      </c>
      <c r="K42" s="162"/>
    </row>
    <row r="43" spans="1:11" ht="14.25">
      <c r="A43" s="153"/>
      <c r="B43" s="150"/>
      <c r="C43" s="168"/>
      <c r="D43" s="14">
        <v>0</v>
      </c>
      <c r="E43" s="34" t="s">
        <v>105</v>
      </c>
      <c r="F43" s="263"/>
      <c r="G43" s="260"/>
      <c r="H43" s="147"/>
      <c r="I43" s="147"/>
      <c r="J43" s="199"/>
      <c r="K43" s="162"/>
    </row>
    <row r="44" spans="1:11" ht="14.25">
      <c r="A44" s="154"/>
      <c r="B44" s="151"/>
      <c r="C44" s="169"/>
      <c r="D44" s="14">
        <v>40000000</v>
      </c>
      <c r="E44" s="34" t="s">
        <v>107</v>
      </c>
      <c r="F44" s="264"/>
      <c r="G44" s="261"/>
      <c r="H44" s="148"/>
      <c r="I44" s="148"/>
      <c r="J44" s="200"/>
      <c r="K44" s="162"/>
    </row>
    <row r="45" spans="1:11" ht="14.25">
      <c r="A45" s="152" t="s">
        <v>20</v>
      </c>
      <c r="B45" s="149" t="s">
        <v>52</v>
      </c>
      <c r="C45" s="275" t="s">
        <v>137</v>
      </c>
      <c r="D45" s="1">
        <f>D46+D47</f>
        <v>11000000</v>
      </c>
      <c r="E45" s="33"/>
      <c r="F45" s="262">
        <v>426411</v>
      </c>
      <c r="G45" s="259" t="s">
        <v>50</v>
      </c>
      <c r="H45" s="146" t="s">
        <v>197</v>
      </c>
      <c r="I45" s="146" t="s">
        <v>205</v>
      </c>
      <c r="J45" s="198" t="s">
        <v>220</v>
      </c>
      <c r="K45" s="162"/>
    </row>
    <row r="46" spans="1:11" ht="14.25">
      <c r="A46" s="153"/>
      <c r="B46" s="150"/>
      <c r="C46" s="276"/>
      <c r="D46" s="14">
        <v>5000000</v>
      </c>
      <c r="E46" s="34" t="s">
        <v>105</v>
      </c>
      <c r="F46" s="263"/>
      <c r="G46" s="260"/>
      <c r="H46" s="147"/>
      <c r="I46" s="147"/>
      <c r="J46" s="199"/>
      <c r="K46" s="162"/>
    </row>
    <row r="47" spans="1:11" ht="14.25">
      <c r="A47" s="154"/>
      <c r="B47" s="151"/>
      <c r="C47" s="277"/>
      <c r="D47" s="14">
        <v>6000000</v>
      </c>
      <c r="E47" s="34" t="s">
        <v>107</v>
      </c>
      <c r="F47" s="264"/>
      <c r="G47" s="261"/>
      <c r="H47" s="148"/>
      <c r="I47" s="148"/>
      <c r="J47" s="200"/>
      <c r="K47" s="162"/>
    </row>
    <row r="48" spans="1:11" ht="24" customHeight="1">
      <c r="A48" s="152" t="s">
        <v>21</v>
      </c>
      <c r="B48" s="149" t="s">
        <v>42</v>
      </c>
      <c r="C48" s="167" t="s">
        <v>234</v>
      </c>
      <c r="D48" s="1">
        <v>4000000</v>
      </c>
      <c r="E48" s="33"/>
      <c r="F48" s="262">
        <v>426819</v>
      </c>
      <c r="G48" s="259" t="s">
        <v>59</v>
      </c>
      <c r="H48" s="146" t="s">
        <v>198</v>
      </c>
      <c r="I48" s="146" t="s">
        <v>205</v>
      </c>
      <c r="J48" s="198" t="s">
        <v>220</v>
      </c>
      <c r="K48" s="162"/>
    </row>
    <row r="49" spans="1:11" ht="24" customHeight="1">
      <c r="A49" s="153"/>
      <c r="B49" s="150"/>
      <c r="C49" s="168"/>
      <c r="D49" s="14">
        <v>2000000</v>
      </c>
      <c r="E49" s="34" t="s">
        <v>105</v>
      </c>
      <c r="F49" s="263"/>
      <c r="G49" s="260"/>
      <c r="H49" s="147"/>
      <c r="I49" s="147"/>
      <c r="J49" s="199"/>
      <c r="K49" s="162"/>
    </row>
    <row r="50" spans="1:11" ht="24" customHeight="1">
      <c r="A50" s="154"/>
      <c r="B50" s="151"/>
      <c r="C50" s="169"/>
      <c r="D50" s="14">
        <v>2000000</v>
      </c>
      <c r="E50" s="34" t="s">
        <v>107</v>
      </c>
      <c r="F50" s="264"/>
      <c r="G50" s="261"/>
      <c r="H50" s="148"/>
      <c r="I50" s="148"/>
      <c r="J50" s="200"/>
      <c r="K50" s="162"/>
    </row>
    <row r="51" spans="1:11" ht="46.5" customHeight="1">
      <c r="A51" s="12" t="s">
        <v>22</v>
      </c>
      <c r="B51" s="87" t="s">
        <v>65</v>
      </c>
      <c r="C51" s="59" t="s">
        <v>139</v>
      </c>
      <c r="D51" s="20">
        <v>2000000</v>
      </c>
      <c r="E51" s="21" t="s">
        <v>105</v>
      </c>
      <c r="F51" s="43">
        <v>426911</v>
      </c>
      <c r="G51" s="48" t="s">
        <v>59</v>
      </c>
      <c r="H51" s="52" t="s">
        <v>205</v>
      </c>
      <c r="I51" s="51" t="s">
        <v>206</v>
      </c>
      <c r="J51" s="46" t="s">
        <v>229</v>
      </c>
      <c r="K51" s="162"/>
    </row>
    <row r="52" spans="1:11" ht="51" customHeight="1">
      <c r="A52" s="12" t="s">
        <v>26</v>
      </c>
      <c r="B52" s="87" t="s">
        <v>43</v>
      </c>
      <c r="C52" s="59">
        <v>30237000</v>
      </c>
      <c r="D52" s="17">
        <v>5000000</v>
      </c>
      <c r="E52" s="18" t="s">
        <v>105</v>
      </c>
      <c r="F52" s="43">
        <v>426911</v>
      </c>
      <c r="G52" s="48" t="s">
        <v>59</v>
      </c>
      <c r="H52" s="51" t="s">
        <v>146</v>
      </c>
      <c r="I52" s="51" t="s">
        <v>194</v>
      </c>
      <c r="J52" s="51" t="s">
        <v>145</v>
      </c>
      <c r="K52" s="163"/>
    </row>
    <row r="53" spans="1:11" s="10" customFormat="1" ht="24" customHeight="1">
      <c r="A53" s="287"/>
      <c r="B53" s="288"/>
      <c r="C53" s="288"/>
      <c r="D53" s="289"/>
      <c r="E53" s="289"/>
      <c r="F53" s="288"/>
      <c r="G53" s="290"/>
      <c r="H53" s="50"/>
      <c r="I53" s="50"/>
      <c r="J53" s="56"/>
      <c r="K53" s="29"/>
    </row>
    <row r="54" spans="1:11" s="22" customFormat="1" ht="24" customHeight="1">
      <c r="A54" s="173" t="s">
        <v>36</v>
      </c>
      <c r="B54" s="164" t="s">
        <v>17</v>
      </c>
      <c r="C54" s="176"/>
      <c r="D54" s="8">
        <f>D55+D56</f>
        <v>57550000</v>
      </c>
      <c r="E54" s="9"/>
      <c r="F54" s="164">
        <v>421001</v>
      </c>
      <c r="G54" s="179"/>
      <c r="H54" s="182"/>
      <c r="I54" s="182"/>
      <c r="J54" s="185"/>
      <c r="K54" s="164"/>
    </row>
    <row r="55" spans="1:11" s="22" customFormat="1" ht="24" customHeight="1">
      <c r="A55" s="174"/>
      <c r="B55" s="165"/>
      <c r="C55" s="177"/>
      <c r="D55" s="36">
        <f>D57+D58+D60+D63</f>
        <v>26050000</v>
      </c>
      <c r="E55" s="37" t="s">
        <v>135</v>
      </c>
      <c r="F55" s="165"/>
      <c r="G55" s="180"/>
      <c r="H55" s="183"/>
      <c r="I55" s="183"/>
      <c r="J55" s="186"/>
      <c r="K55" s="165"/>
    </row>
    <row r="56" spans="1:11" s="22" customFormat="1" ht="24" customHeight="1">
      <c r="A56" s="175"/>
      <c r="B56" s="166"/>
      <c r="C56" s="178"/>
      <c r="D56" s="42">
        <f>D61+D64</f>
        <v>31500000</v>
      </c>
      <c r="E56" s="41" t="s">
        <v>153</v>
      </c>
      <c r="F56" s="166"/>
      <c r="G56" s="181"/>
      <c r="H56" s="184"/>
      <c r="I56" s="184"/>
      <c r="J56" s="187"/>
      <c r="K56" s="166"/>
    </row>
    <row r="57" spans="1:11" ht="35.25" customHeight="1">
      <c r="A57" s="12" t="s">
        <v>27</v>
      </c>
      <c r="B57" s="87" t="s">
        <v>53</v>
      </c>
      <c r="C57" s="62" t="s">
        <v>140</v>
      </c>
      <c r="D57" s="20">
        <v>1600000</v>
      </c>
      <c r="E57" s="21" t="s">
        <v>105</v>
      </c>
      <c r="F57" s="15">
        <v>421222</v>
      </c>
      <c r="G57" s="13" t="s">
        <v>59</v>
      </c>
      <c r="H57" s="51" t="s">
        <v>229</v>
      </c>
      <c r="I57" s="51" t="s">
        <v>202</v>
      </c>
      <c r="J57" s="46" t="s">
        <v>202</v>
      </c>
      <c r="K57" s="161" t="s">
        <v>191</v>
      </c>
    </row>
    <row r="58" spans="1:11" ht="37.5" customHeight="1">
      <c r="A58" s="12" t="s">
        <v>28</v>
      </c>
      <c r="B58" s="87" t="s">
        <v>54</v>
      </c>
      <c r="C58" s="62" t="s">
        <v>141</v>
      </c>
      <c r="D58" s="20">
        <v>950000</v>
      </c>
      <c r="E58" s="18" t="s">
        <v>105</v>
      </c>
      <c r="F58" s="15">
        <v>421223</v>
      </c>
      <c r="G58" s="13" t="s">
        <v>59</v>
      </c>
      <c r="H58" s="51" t="s">
        <v>229</v>
      </c>
      <c r="I58" s="51" t="s">
        <v>202</v>
      </c>
      <c r="J58" s="46" t="s">
        <v>202</v>
      </c>
      <c r="K58" s="162"/>
    </row>
    <row r="59" spans="1:11" ht="14.25">
      <c r="A59" s="152" t="s">
        <v>29</v>
      </c>
      <c r="B59" s="149" t="s">
        <v>252</v>
      </c>
      <c r="C59" s="152" t="s">
        <v>142</v>
      </c>
      <c r="D59" s="135">
        <v>5000000</v>
      </c>
      <c r="E59" s="136"/>
      <c r="F59" s="161">
        <v>421224</v>
      </c>
      <c r="G59" s="167" t="s">
        <v>59</v>
      </c>
      <c r="H59" s="170" t="s">
        <v>229</v>
      </c>
      <c r="I59" s="158" t="s">
        <v>202</v>
      </c>
      <c r="J59" s="158" t="s">
        <v>235</v>
      </c>
      <c r="K59" s="162"/>
    </row>
    <row r="60" spans="1:11" ht="14.25">
      <c r="A60" s="153"/>
      <c r="B60" s="150"/>
      <c r="C60" s="153"/>
      <c r="D60" s="138">
        <v>3500000</v>
      </c>
      <c r="E60" s="139" t="s">
        <v>105</v>
      </c>
      <c r="F60" s="162"/>
      <c r="G60" s="168"/>
      <c r="H60" s="171"/>
      <c r="I60" s="159"/>
      <c r="J60" s="159"/>
      <c r="K60" s="162"/>
    </row>
    <row r="61" spans="1:11" ht="14.25">
      <c r="A61" s="154"/>
      <c r="B61" s="151"/>
      <c r="C61" s="154"/>
      <c r="D61" s="140">
        <v>1500000</v>
      </c>
      <c r="E61" s="141" t="s">
        <v>107</v>
      </c>
      <c r="F61" s="163"/>
      <c r="G61" s="169"/>
      <c r="H61" s="172"/>
      <c r="I61" s="160"/>
      <c r="J61" s="160"/>
      <c r="K61" s="163"/>
    </row>
    <row r="62" spans="1:11" s="137" customFormat="1" ht="49.5" customHeight="1">
      <c r="A62" s="188" t="s">
        <v>30</v>
      </c>
      <c r="B62" s="191" t="s">
        <v>236</v>
      </c>
      <c r="C62" s="194" t="s">
        <v>233</v>
      </c>
      <c r="D62" s="135">
        <v>50000000</v>
      </c>
      <c r="E62" s="136"/>
      <c r="F62" s="197">
        <v>421211</v>
      </c>
      <c r="G62" s="197" t="s">
        <v>50</v>
      </c>
      <c r="H62" s="158" t="s">
        <v>197</v>
      </c>
      <c r="I62" s="158" t="s">
        <v>206</v>
      </c>
      <c r="J62" s="158" t="s">
        <v>207</v>
      </c>
      <c r="K62" s="158" t="s">
        <v>250</v>
      </c>
    </row>
    <row r="63" spans="1:11" s="137" customFormat="1" ht="49.5" customHeight="1">
      <c r="A63" s="189"/>
      <c r="B63" s="192"/>
      <c r="C63" s="195"/>
      <c r="D63" s="138">
        <v>20000000</v>
      </c>
      <c r="E63" s="139" t="s">
        <v>105</v>
      </c>
      <c r="F63" s="197"/>
      <c r="G63" s="197"/>
      <c r="H63" s="159"/>
      <c r="I63" s="159"/>
      <c r="J63" s="159"/>
      <c r="K63" s="159"/>
    </row>
    <row r="64" spans="1:11" s="137" customFormat="1" ht="49.5" customHeight="1">
      <c r="A64" s="190"/>
      <c r="B64" s="193"/>
      <c r="C64" s="196"/>
      <c r="D64" s="140">
        <v>30000000</v>
      </c>
      <c r="E64" s="141" t="s">
        <v>107</v>
      </c>
      <c r="F64" s="197"/>
      <c r="G64" s="197"/>
      <c r="H64" s="160"/>
      <c r="I64" s="160"/>
      <c r="J64" s="160"/>
      <c r="K64" s="160"/>
    </row>
    <row r="65" spans="1:11" s="10" customFormat="1" ht="24" customHeight="1">
      <c r="A65" s="223"/>
      <c r="B65" s="224"/>
      <c r="C65" s="224"/>
      <c r="D65" s="255"/>
      <c r="E65" s="255"/>
      <c r="F65" s="255"/>
      <c r="G65" s="224"/>
      <c r="H65" s="50"/>
      <c r="I65" s="50"/>
      <c r="J65" s="56"/>
      <c r="K65" s="29"/>
    </row>
    <row r="66" spans="1:11" ht="15" customHeight="1">
      <c r="A66" s="173" t="s">
        <v>39</v>
      </c>
      <c r="B66" s="230" t="s">
        <v>209</v>
      </c>
      <c r="C66" s="230"/>
      <c r="D66" s="8">
        <f>D67+D68+D69</f>
        <v>1600000000</v>
      </c>
      <c r="E66" s="9"/>
      <c r="F66" s="282">
        <v>471212</v>
      </c>
      <c r="G66" s="179"/>
      <c r="H66" s="179"/>
      <c r="I66" s="179"/>
      <c r="J66" s="179"/>
      <c r="K66" s="179"/>
    </row>
    <row r="67" spans="1:11" ht="15">
      <c r="A67" s="174"/>
      <c r="B67" s="231"/>
      <c r="C67" s="231"/>
      <c r="D67" s="36">
        <f>D71</f>
        <v>133333333.33333333</v>
      </c>
      <c r="E67" s="37" t="s">
        <v>135</v>
      </c>
      <c r="F67" s="283"/>
      <c r="G67" s="180"/>
      <c r="H67" s="180"/>
      <c r="I67" s="180"/>
      <c r="J67" s="180"/>
      <c r="K67" s="180"/>
    </row>
    <row r="68" spans="1:11" ht="15">
      <c r="A68" s="174"/>
      <c r="B68" s="231"/>
      <c r="C68" s="231"/>
      <c r="D68" s="36">
        <f>D72</f>
        <v>800000000</v>
      </c>
      <c r="E68" s="37" t="s">
        <v>153</v>
      </c>
      <c r="F68" s="283"/>
      <c r="G68" s="180"/>
      <c r="H68" s="180"/>
      <c r="I68" s="180"/>
      <c r="J68" s="180"/>
      <c r="K68" s="180"/>
    </row>
    <row r="69" spans="1:11" ht="15">
      <c r="A69" s="175"/>
      <c r="B69" s="232"/>
      <c r="C69" s="232"/>
      <c r="D69" s="42">
        <f>D73</f>
        <v>666666666.6666666</v>
      </c>
      <c r="E69" s="41" t="s">
        <v>154</v>
      </c>
      <c r="F69" s="284"/>
      <c r="G69" s="181"/>
      <c r="H69" s="181"/>
      <c r="I69" s="181"/>
      <c r="J69" s="181"/>
      <c r="K69" s="181"/>
    </row>
    <row r="70" spans="1:15" ht="43.5" customHeight="1">
      <c r="A70" s="152" t="s">
        <v>40</v>
      </c>
      <c r="B70" s="191" t="s">
        <v>210</v>
      </c>
      <c r="C70" s="206">
        <v>33000000</v>
      </c>
      <c r="D70" s="1">
        <v>1600000000</v>
      </c>
      <c r="E70" s="33"/>
      <c r="F70" s="158">
        <v>471212</v>
      </c>
      <c r="G70" s="161" t="s">
        <v>50</v>
      </c>
      <c r="H70" s="161" t="s">
        <v>206</v>
      </c>
      <c r="I70" s="161" t="s">
        <v>202</v>
      </c>
      <c r="J70" s="161" t="s">
        <v>237</v>
      </c>
      <c r="K70" s="209" t="s">
        <v>211</v>
      </c>
      <c r="O70" s="10"/>
    </row>
    <row r="71" spans="1:15" ht="43.5" customHeight="1">
      <c r="A71" s="204"/>
      <c r="B71" s="204"/>
      <c r="C71" s="207"/>
      <c r="D71" s="14">
        <f>D70/24*2</f>
        <v>133333333.33333333</v>
      </c>
      <c r="E71" s="34" t="s">
        <v>105</v>
      </c>
      <c r="F71" s="159"/>
      <c r="G71" s="162"/>
      <c r="H71" s="162"/>
      <c r="I71" s="162"/>
      <c r="J71" s="162"/>
      <c r="K71" s="210"/>
      <c r="O71" s="10"/>
    </row>
    <row r="72" spans="1:15" ht="43.5" customHeight="1">
      <c r="A72" s="204"/>
      <c r="B72" s="204"/>
      <c r="C72" s="207"/>
      <c r="D72" s="14">
        <f>D70/24*12</f>
        <v>800000000</v>
      </c>
      <c r="E72" s="34" t="s">
        <v>107</v>
      </c>
      <c r="F72" s="159"/>
      <c r="G72" s="162"/>
      <c r="H72" s="162"/>
      <c r="I72" s="162"/>
      <c r="J72" s="162"/>
      <c r="K72" s="210"/>
      <c r="O72" s="10"/>
    </row>
    <row r="73" spans="1:15" ht="43.5" customHeight="1">
      <c r="A73" s="205"/>
      <c r="B73" s="205"/>
      <c r="C73" s="208"/>
      <c r="D73" s="17">
        <f>D70/24*10</f>
        <v>666666666.6666666</v>
      </c>
      <c r="E73" s="18" t="s">
        <v>149</v>
      </c>
      <c r="F73" s="160"/>
      <c r="G73" s="163"/>
      <c r="H73" s="163"/>
      <c r="I73" s="163"/>
      <c r="J73" s="163"/>
      <c r="K73" s="211"/>
      <c r="O73" s="10"/>
    </row>
    <row r="74" spans="1:11" ht="14.25">
      <c r="A74" s="278"/>
      <c r="B74" s="279"/>
      <c r="C74" s="279"/>
      <c r="D74" s="279"/>
      <c r="E74" s="280"/>
      <c r="F74" s="279"/>
      <c r="G74" s="279"/>
      <c r="H74" s="279"/>
      <c r="I74" s="279"/>
      <c r="J74" s="279"/>
      <c r="K74" s="281"/>
    </row>
    <row r="75" spans="1:11" s="10" customFormat="1" ht="15">
      <c r="A75" s="173"/>
      <c r="B75" s="164" t="s">
        <v>23</v>
      </c>
      <c r="C75" s="176"/>
      <c r="D75" s="8">
        <f>D76+D77+D78+D79</f>
        <v>956134999.9999999</v>
      </c>
      <c r="E75" s="39"/>
      <c r="F75" s="164"/>
      <c r="G75" s="256"/>
      <c r="H75" s="182"/>
      <c r="I75" s="182"/>
      <c r="J75" s="185"/>
      <c r="K75" s="164"/>
    </row>
    <row r="76" spans="1:11" s="10" customFormat="1" ht="15">
      <c r="A76" s="174"/>
      <c r="B76" s="165"/>
      <c r="C76" s="177"/>
      <c r="D76" s="36">
        <f>D82+D127+D153+D180+D190+D197</f>
        <v>464305000</v>
      </c>
      <c r="E76" s="37" t="s">
        <v>135</v>
      </c>
      <c r="F76" s="165"/>
      <c r="G76" s="257"/>
      <c r="H76" s="183"/>
      <c r="I76" s="183"/>
      <c r="J76" s="186"/>
      <c r="K76" s="165"/>
    </row>
    <row r="77" spans="1:11" s="10" customFormat="1" ht="15">
      <c r="A77" s="174"/>
      <c r="B77" s="165"/>
      <c r="C77" s="177"/>
      <c r="D77" s="36">
        <f>D83+D128+D154+D181+D191+D198</f>
        <v>396913333.3333333</v>
      </c>
      <c r="E77" s="37" t="s">
        <v>153</v>
      </c>
      <c r="F77" s="165"/>
      <c r="G77" s="257"/>
      <c r="H77" s="183"/>
      <c r="I77" s="183"/>
      <c r="J77" s="186"/>
      <c r="K77" s="165"/>
    </row>
    <row r="78" spans="1:11" s="10" customFormat="1" ht="15">
      <c r="A78" s="174"/>
      <c r="B78" s="165"/>
      <c r="C78" s="177"/>
      <c r="D78" s="36">
        <f>D84+D129+D155</f>
        <v>92750000</v>
      </c>
      <c r="E78" s="37" t="s">
        <v>154</v>
      </c>
      <c r="F78" s="165"/>
      <c r="G78" s="257"/>
      <c r="H78" s="183"/>
      <c r="I78" s="183"/>
      <c r="J78" s="186"/>
      <c r="K78" s="165"/>
    </row>
    <row r="79" spans="1:11" s="10" customFormat="1" ht="15">
      <c r="A79" s="174"/>
      <c r="B79" s="165"/>
      <c r="C79" s="178"/>
      <c r="D79" s="36">
        <f>D130</f>
        <v>2166666.6666666665</v>
      </c>
      <c r="E79" s="41" t="s">
        <v>193</v>
      </c>
      <c r="F79" s="165"/>
      <c r="G79" s="257"/>
      <c r="H79" s="184"/>
      <c r="I79" s="184"/>
      <c r="J79" s="187"/>
      <c r="K79" s="166"/>
    </row>
    <row r="80" spans="1:11" s="10" customFormat="1" ht="24" customHeight="1">
      <c r="A80" s="223"/>
      <c r="B80" s="224"/>
      <c r="C80" s="224"/>
      <c r="D80" s="224"/>
      <c r="E80" s="224"/>
      <c r="F80" s="224"/>
      <c r="G80" s="224"/>
      <c r="H80" s="50"/>
      <c r="I80" s="50"/>
      <c r="J80" s="56"/>
      <c r="K80" s="29"/>
    </row>
    <row r="81" spans="1:11" s="11" customFormat="1" ht="15">
      <c r="A81" s="173" t="s">
        <v>24</v>
      </c>
      <c r="B81" s="256" t="s">
        <v>78</v>
      </c>
      <c r="C81" s="176"/>
      <c r="D81" s="8">
        <f>D82+D83+D84</f>
        <v>30760000</v>
      </c>
      <c r="E81" s="9"/>
      <c r="F81" s="164">
        <v>425000</v>
      </c>
      <c r="G81" s="164"/>
      <c r="H81" s="164"/>
      <c r="I81" s="164"/>
      <c r="J81" s="164"/>
      <c r="K81" s="164"/>
    </row>
    <row r="82" spans="1:11" s="11" customFormat="1" ht="15">
      <c r="A82" s="174"/>
      <c r="B82" s="257"/>
      <c r="C82" s="177"/>
      <c r="D82" s="36">
        <f>D86+D99</f>
        <v>11950000</v>
      </c>
      <c r="E82" s="37" t="s">
        <v>135</v>
      </c>
      <c r="F82" s="165"/>
      <c r="G82" s="165"/>
      <c r="H82" s="165"/>
      <c r="I82" s="165"/>
      <c r="J82" s="165"/>
      <c r="K82" s="165"/>
    </row>
    <row r="83" spans="1:11" s="11" customFormat="1" ht="15">
      <c r="A83" s="174"/>
      <c r="B83" s="257"/>
      <c r="C83" s="177"/>
      <c r="D83" s="36">
        <f>D87+D100</f>
        <v>15810000</v>
      </c>
      <c r="E83" s="37" t="s">
        <v>153</v>
      </c>
      <c r="F83" s="165"/>
      <c r="G83" s="165"/>
      <c r="H83" s="165"/>
      <c r="I83" s="165"/>
      <c r="J83" s="165"/>
      <c r="K83" s="165"/>
    </row>
    <row r="84" spans="1:11" s="11" customFormat="1" ht="15">
      <c r="A84" s="175"/>
      <c r="B84" s="258"/>
      <c r="C84" s="178"/>
      <c r="D84" s="42">
        <f>D101</f>
        <v>3000000</v>
      </c>
      <c r="E84" s="41" t="s">
        <v>154</v>
      </c>
      <c r="F84" s="166"/>
      <c r="G84" s="166"/>
      <c r="H84" s="166"/>
      <c r="I84" s="166"/>
      <c r="J84" s="166"/>
      <c r="K84" s="166"/>
    </row>
    <row r="85" spans="1:11" s="11" customFormat="1" ht="15">
      <c r="A85" s="173" t="s">
        <v>6</v>
      </c>
      <c r="B85" s="164" t="s">
        <v>79</v>
      </c>
      <c r="C85" s="176"/>
      <c r="D85" s="8">
        <f>D86+D87</f>
        <v>12060000</v>
      </c>
      <c r="E85" s="9"/>
      <c r="F85" s="164">
        <v>425100</v>
      </c>
      <c r="G85" s="164"/>
      <c r="H85" s="164"/>
      <c r="I85" s="164"/>
      <c r="J85" s="164"/>
      <c r="K85" s="164"/>
    </row>
    <row r="86" spans="1:11" s="11" customFormat="1" ht="15">
      <c r="A86" s="174"/>
      <c r="B86" s="165"/>
      <c r="C86" s="177"/>
      <c r="D86" s="14">
        <f>D89+D91+D93+D96</f>
        <v>8500000</v>
      </c>
      <c r="E86" s="34" t="s">
        <v>105</v>
      </c>
      <c r="F86" s="165"/>
      <c r="G86" s="165"/>
      <c r="H86" s="165"/>
      <c r="I86" s="165"/>
      <c r="J86" s="165"/>
      <c r="K86" s="204"/>
    </row>
    <row r="87" spans="1:11" s="11" customFormat="1" ht="15">
      <c r="A87" s="174"/>
      <c r="B87" s="165"/>
      <c r="C87" s="177"/>
      <c r="D87" s="14">
        <f>D90+D94+D97</f>
        <v>3560000</v>
      </c>
      <c r="E87" s="34" t="s">
        <v>107</v>
      </c>
      <c r="F87" s="165"/>
      <c r="G87" s="165"/>
      <c r="H87" s="165"/>
      <c r="I87" s="165"/>
      <c r="J87" s="165"/>
      <c r="K87" s="204"/>
    </row>
    <row r="88" spans="1:11" s="11" customFormat="1" ht="15">
      <c r="A88" s="152" t="s">
        <v>34</v>
      </c>
      <c r="B88" s="149" t="s">
        <v>66</v>
      </c>
      <c r="C88" s="217">
        <v>50750000</v>
      </c>
      <c r="D88" s="1">
        <v>60000</v>
      </c>
      <c r="E88" s="33"/>
      <c r="F88" s="161">
        <v>425119</v>
      </c>
      <c r="G88" s="161" t="s">
        <v>59</v>
      </c>
      <c r="H88" s="146" t="s">
        <v>203</v>
      </c>
      <c r="I88" s="146" t="s">
        <v>145</v>
      </c>
      <c r="J88" s="198" t="s">
        <v>177</v>
      </c>
      <c r="K88" s="161" t="s">
        <v>191</v>
      </c>
    </row>
    <row r="89" spans="1:11" s="11" customFormat="1" ht="15">
      <c r="A89" s="153"/>
      <c r="B89" s="150"/>
      <c r="C89" s="218"/>
      <c r="D89" s="14">
        <v>0</v>
      </c>
      <c r="E89" s="34" t="s">
        <v>105</v>
      </c>
      <c r="F89" s="162"/>
      <c r="G89" s="162"/>
      <c r="H89" s="147"/>
      <c r="I89" s="147"/>
      <c r="J89" s="199"/>
      <c r="K89" s="212"/>
    </row>
    <row r="90" spans="1:11" s="11" customFormat="1" ht="15">
      <c r="A90" s="154"/>
      <c r="B90" s="151"/>
      <c r="C90" s="219"/>
      <c r="D90" s="14">
        <v>60000</v>
      </c>
      <c r="E90" s="34" t="s">
        <v>107</v>
      </c>
      <c r="F90" s="163"/>
      <c r="G90" s="163"/>
      <c r="H90" s="148"/>
      <c r="I90" s="148"/>
      <c r="J90" s="200"/>
      <c r="K90" s="212"/>
    </row>
    <row r="91" spans="1:11" s="11" customFormat="1" ht="33" customHeight="1">
      <c r="A91" s="24" t="s">
        <v>35</v>
      </c>
      <c r="B91" s="83" t="s">
        <v>114</v>
      </c>
      <c r="C91" s="125">
        <v>45000000</v>
      </c>
      <c r="D91" s="1">
        <v>5000000</v>
      </c>
      <c r="E91" s="33" t="s">
        <v>105</v>
      </c>
      <c r="F91" s="23">
        <v>425111</v>
      </c>
      <c r="G91" s="23" t="s">
        <v>59</v>
      </c>
      <c r="H91" s="77" t="s">
        <v>147</v>
      </c>
      <c r="I91" s="77" t="s">
        <v>146</v>
      </c>
      <c r="J91" s="142" t="s">
        <v>145</v>
      </c>
      <c r="K91" s="212"/>
    </row>
    <row r="92" spans="1:11" s="11" customFormat="1" ht="15">
      <c r="A92" s="152" t="s">
        <v>71</v>
      </c>
      <c r="B92" s="149" t="s">
        <v>253</v>
      </c>
      <c r="C92" s="217">
        <v>50750000</v>
      </c>
      <c r="D92" s="1">
        <v>2000000</v>
      </c>
      <c r="E92" s="33"/>
      <c r="F92" s="227">
        <v>425119</v>
      </c>
      <c r="G92" s="161" t="s">
        <v>59</v>
      </c>
      <c r="H92" s="146" t="s">
        <v>205</v>
      </c>
      <c r="I92" s="146" t="s">
        <v>229</v>
      </c>
      <c r="J92" s="198" t="s">
        <v>230</v>
      </c>
      <c r="K92" s="212"/>
    </row>
    <row r="93" spans="1:11" s="11" customFormat="1" ht="15">
      <c r="A93" s="153"/>
      <c r="B93" s="150"/>
      <c r="C93" s="218"/>
      <c r="D93" s="14">
        <v>500000</v>
      </c>
      <c r="E93" s="34" t="s">
        <v>105</v>
      </c>
      <c r="F93" s="228"/>
      <c r="G93" s="162"/>
      <c r="H93" s="147"/>
      <c r="I93" s="147"/>
      <c r="J93" s="199"/>
      <c r="K93" s="212"/>
    </row>
    <row r="94" spans="1:11" s="11" customFormat="1" ht="15">
      <c r="A94" s="154"/>
      <c r="B94" s="151"/>
      <c r="C94" s="219"/>
      <c r="D94" s="14">
        <v>1500000</v>
      </c>
      <c r="E94" s="34" t="s">
        <v>107</v>
      </c>
      <c r="F94" s="229"/>
      <c r="G94" s="163"/>
      <c r="H94" s="148"/>
      <c r="I94" s="148"/>
      <c r="J94" s="200"/>
      <c r="K94" s="212"/>
    </row>
    <row r="95" spans="1:11" s="11" customFormat="1" ht="15">
      <c r="A95" s="152" t="s">
        <v>116</v>
      </c>
      <c r="B95" s="299" t="s">
        <v>115</v>
      </c>
      <c r="C95" s="302">
        <v>42512000</v>
      </c>
      <c r="D95" s="1">
        <v>5000000</v>
      </c>
      <c r="E95" s="33"/>
      <c r="F95" s="227">
        <v>425119</v>
      </c>
      <c r="G95" s="161" t="s">
        <v>59</v>
      </c>
      <c r="H95" s="146" t="s">
        <v>147</v>
      </c>
      <c r="I95" s="146" t="s">
        <v>146</v>
      </c>
      <c r="J95" s="198" t="s">
        <v>177</v>
      </c>
      <c r="K95" s="212"/>
    </row>
    <row r="96" spans="1:11" s="11" customFormat="1" ht="15">
      <c r="A96" s="153"/>
      <c r="B96" s="300"/>
      <c r="C96" s="303"/>
      <c r="D96" s="14">
        <v>3000000</v>
      </c>
      <c r="E96" s="34" t="s">
        <v>105</v>
      </c>
      <c r="F96" s="228"/>
      <c r="G96" s="162"/>
      <c r="H96" s="147"/>
      <c r="I96" s="147"/>
      <c r="J96" s="199"/>
      <c r="K96" s="212"/>
    </row>
    <row r="97" spans="1:11" s="11" customFormat="1" ht="15">
      <c r="A97" s="154"/>
      <c r="B97" s="301"/>
      <c r="C97" s="304"/>
      <c r="D97" s="17">
        <v>2000000</v>
      </c>
      <c r="E97" s="18" t="s">
        <v>107</v>
      </c>
      <c r="F97" s="229"/>
      <c r="G97" s="163"/>
      <c r="H97" s="148"/>
      <c r="I97" s="148"/>
      <c r="J97" s="200"/>
      <c r="K97" s="213"/>
    </row>
    <row r="98" spans="1:11" s="11" customFormat="1" ht="15">
      <c r="A98" s="173" t="s">
        <v>7</v>
      </c>
      <c r="B98" s="164" t="s">
        <v>80</v>
      </c>
      <c r="C98" s="176"/>
      <c r="D98" s="8">
        <f>D99+D100+D101</f>
        <v>18700000</v>
      </c>
      <c r="E98" s="9"/>
      <c r="F98" s="164">
        <v>425200</v>
      </c>
      <c r="G98" s="164"/>
      <c r="H98" s="146"/>
      <c r="I98" s="146"/>
      <c r="J98" s="198"/>
      <c r="K98" s="164"/>
    </row>
    <row r="99" spans="1:11" s="11" customFormat="1" ht="15">
      <c r="A99" s="174"/>
      <c r="B99" s="165"/>
      <c r="C99" s="177"/>
      <c r="D99" s="14">
        <f>D103+D106+D109+D112+D116+D119+D123</f>
        <v>3450000</v>
      </c>
      <c r="E99" s="34" t="s">
        <v>105</v>
      </c>
      <c r="F99" s="165"/>
      <c r="G99" s="165"/>
      <c r="H99" s="147"/>
      <c r="I99" s="147"/>
      <c r="J99" s="199"/>
      <c r="K99" s="165"/>
    </row>
    <row r="100" spans="1:11" s="11" customFormat="1" ht="15">
      <c r="A100" s="174"/>
      <c r="B100" s="165"/>
      <c r="C100" s="177"/>
      <c r="D100" s="14">
        <f>D104+D107+D110+D113+D117+D120+D124</f>
        <v>12250000</v>
      </c>
      <c r="E100" s="34" t="s">
        <v>107</v>
      </c>
      <c r="F100" s="165"/>
      <c r="G100" s="165"/>
      <c r="H100" s="147"/>
      <c r="I100" s="147"/>
      <c r="J100" s="199"/>
      <c r="K100" s="165"/>
    </row>
    <row r="101" spans="1:11" s="11" customFormat="1" ht="15">
      <c r="A101" s="175"/>
      <c r="B101" s="166"/>
      <c r="C101" s="178"/>
      <c r="D101" s="17">
        <f>D114+D121</f>
        <v>3000000</v>
      </c>
      <c r="E101" s="18" t="s">
        <v>149</v>
      </c>
      <c r="F101" s="166"/>
      <c r="G101" s="166"/>
      <c r="H101" s="148"/>
      <c r="I101" s="148"/>
      <c r="J101" s="200"/>
      <c r="K101" s="166"/>
    </row>
    <row r="102" spans="1:11" ht="14.25">
      <c r="A102" s="152" t="s">
        <v>32</v>
      </c>
      <c r="B102" s="149" t="s">
        <v>223</v>
      </c>
      <c r="C102" s="217">
        <v>50000000</v>
      </c>
      <c r="D102" s="1">
        <v>1300000</v>
      </c>
      <c r="E102" s="33"/>
      <c r="F102" s="161">
        <v>425223</v>
      </c>
      <c r="G102" s="161" t="s">
        <v>59</v>
      </c>
      <c r="H102" s="146" t="s">
        <v>194</v>
      </c>
      <c r="I102" s="146" t="s">
        <v>198</v>
      </c>
      <c r="J102" s="198" t="s">
        <v>199</v>
      </c>
      <c r="K102" s="162" t="s">
        <v>213</v>
      </c>
    </row>
    <row r="103" spans="1:11" ht="14.25">
      <c r="A103" s="153"/>
      <c r="B103" s="150"/>
      <c r="C103" s="218"/>
      <c r="D103" s="14">
        <v>250000</v>
      </c>
      <c r="E103" s="34" t="s">
        <v>105</v>
      </c>
      <c r="F103" s="162"/>
      <c r="G103" s="162"/>
      <c r="H103" s="147"/>
      <c r="I103" s="147"/>
      <c r="J103" s="199"/>
      <c r="K103" s="162"/>
    </row>
    <row r="104" spans="1:11" ht="14.25">
      <c r="A104" s="154"/>
      <c r="B104" s="151"/>
      <c r="C104" s="219"/>
      <c r="D104" s="17">
        <v>1050000</v>
      </c>
      <c r="E104" s="18" t="s">
        <v>107</v>
      </c>
      <c r="F104" s="163"/>
      <c r="G104" s="163"/>
      <c r="H104" s="148"/>
      <c r="I104" s="148"/>
      <c r="J104" s="200"/>
      <c r="K104" s="162"/>
    </row>
    <row r="105" spans="1:11" ht="14.25">
      <c r="A105" s="152" t="s">
        <v>72</v>
      </c>
      <c r="B105" s="149" t="s">
        <v>67</v>
      </c>
      <c r="C105" s="217">
        <v>50000000</v>
      </c>
      <c r="D105" s="14">
        <v>2350000</v>
      </c>
      <c r="E105" s="34"/>
      <c r="F105" s="227">
        <v>425222</v>
      </c>
      <c r="G105" s="161" t="s">
        <v>59</v>
      </c>
      <c r="H105" s="146" t="s">
        <v>147</v>
      </c>
      <c r="I105" s="146" t="s">
        <v>146</v>
      </c>
      <c r="J105" s="198" t="s">
        <v>200</v>
      </c>
      <c r="K105" s="162"/>
    </row>
    <row r="106" spans="1:11" ht="14.25">
      <c r="A106" s="153"/>
      <c r="B106" s="150"/>
      <c r="C106" s="218"/>
      <c r="D106" s="14">
        <v>1000000</v>
      </c>
      <c r="E106" s="34" t="s">
        <v>105</v>
      </c>
      <c r="F106" s="228"/>
      <c r="G106" s="162"/>
      <c r="H106" s="147"/>
      <c r="I106" s="147"/>
      <c r="J106" s="199"/>
      <c r="K106" s="162"/>
    </row>
    <row r="107" spans="1:11" ht="14.25">
      <c r="A107" s="154"/>
      <c r="B107" s="151"/>
      <c r="C107" s="219"/>
      <c r="D107" s="14">
        <v>1350000</v>
      </c>
      <c r="E107" s="34" t="s">
        <v>107</v>
      </c>
      <c r="F107" s="229"/>
      <c r="G107" s="163"/>
      <c r="H107" s="148"/>
      <c r="I107" s="148"/>
      <c r="J107" s="200"/>
      <c r="K107" s="162"/>
    </row>
    <row r="108" spans="1:11" ht="14.25">
      <c r="A108" s="152" t="s">
        <v>73</v>
      </c>
      <c r="B108" s="149" t="s">
        <v>97</v>
      </c>
      <c r="C108" s="217">
        <v>50000000</v>
      </c>
      <c r="D108" s="1">
        <v>1000000</v>
      </c>
      <c r="E108" s="33"/>
      <c r="F108" s="161">
        <v>425222</v>
      </c>
      <c r="G108" s="161" t="s">
        <v>59</v>
      </c>
      <c r="H108" s="146" t="s">
        <v>229</v>
      </c>
      <c r="I108" s="146" t="s">
        <v>203</v>
      </c>
      <c r="J108" s="198" t="s">
        <v>204</v>
      </c>
      <c r="K108" s="162"/>
    </row>
    <row r="109" spans="1:11" ht="14.25">
      <c r="A109" s="153"/>
      <c r="B109" s="150"/>
      <c r="C109" s="218"/>
      <c r="D109" s="14">
        <f>D108/12*0</f>
        <v>0</v>
      </c>
      <c r="E109" s="34" t="s">
        <v>105</v>
      </c>
      <c r="F109" s="162"/>
      <c r="G109" s="162"/>
      <c r="H109" s="147"/>
      <c r="I109" s="147"/>
      <c r="J109" s="199"/>
      <c r="K109" s="162"/>
    </row>
    <row r="110" spans="1:11" ht="14.25">
      <c r="A110" s="154"/>
      <c r="B110" s="151"/>
      <c r="C110" s="219"/>
      <c r="D110" s="14">
        <v>1000000</v>
      </c>
      <c r="E110" s="34" t="s">
        <v>107</v>
      </c>
      <c r="F110" s="163"/>
      <c r="G110" s="163"/>
      <c r="H110" s="148"/>
      <c r="I110" s="148"/>
      <c r="J110" s="200"/>
      <c r="K110" s="162"/>
    </row>
    <row r="111" spans="1:11" ht="14.25">
      <c r="A111" s="152" t="s">
        <v>74</v>
      </c>
      <c r="B111" s="149" t="s">
        <v>178</v>
      </c>
      <c r="C111" s="155">
        <v>50313200</v>
      </c>
      <c r="D111" s="1">
        <v>8000000</v>
      </c>
      <c r="E111" s="33"/>
      <c r="F111" s="161">
        <v>425224</v>
      </c>
      <c r="G111" s="161" t="s">
        <v>50</v>
      </c>
      <c r="H111" s="146" t="s">
        <v>198</v>
      </c>
      <c r="I111" s="146" t="s">
        <v>206</v>
      </c>
      <c r="J111" s="198" t="s">
        <v>242</v>
      </c>
      <c r="K111" s="162"/>
    </row>
    <row r="112" spans="1:11" ht="14.25">
      <c r="A112" s="153"/>
      <c r="B112" s="150"/>
      <c r="C112" s="156"/>
      <c r="D112" s="14">
        <v>1500000</v>
      </c>
      <c r="E112" s="34" t="s">
        <v>105</v>
      </c>
      <c r="F112" s="162"/>
      <c r="G112" s="162"/>
      <c r="H112" s="147"/>
      <c r="I112" s="147"/>
      <c r="J112" s="199"/>
      <c r="K112" s="162"/>
    </row>
    <row r="113" spans="1:11" ht="14.25">
      <c r="A113" s="153"/>
      <c r="B113" s="150"/>
      <c r="C113" s="156"/>
      <c r="D113" s="14">
        <v>4000000</v>
      </c>
      <c r="E113" s="34" t="s">
        <v>107</v>
      </c>
      <c r="F113" s="162"/>
      <c r="G113" s="162"/>
      <c r="H113" s="147"/>
      <c r="I113" s="147"/>
      <c r="J113" s="199"/>
      <c r="K113" s="162"/>
    </row>
    <row r="114" spans="1:11" ht="14.25">
      <c r="A114" s="154"/>
      <c r="B114" s="151"/>
      <c r="C114" s="157"/>
      <c r="D114" s="17">
        <v>2500000</v>
      </c>
      <c r="E114" s="18" t="s">
        <v>149</v>
      </c>
      <c r="F114" s="163"/>
      <c r="G114" s="163"/>
      <c r="H114" s="148"/>
      <c r="I114" s="148"/>
      <c r="J114" s="200"/>
      <c r="K114" s="162"/>
    </row>
    <row r="115" spans="1:11" ht="14.25">
      <c r="A115" s="152" t="s">
        <v>90</v>
      </c>
      <c r="B115" s="149" t="s">
        <v>175</v>
      </c>
      <c r="C115" s="155">
        <v>50000000</v>
      </c>
      <c r="D115" s="1">
        <v>750000</v>
      </c>
      <c r="E115" s="33"/>
      <c r="F115" s="161">
        <v>425224</v>
      </c>
      <c r="G115" s="161" t="s">
        <v>59</v>
      </c>
      <c r="H115" s="146" t="s">
        <v>147</v>
      </c>
      <c r="I115" s="146" t="s">
        <v>146</v>
      </c>
      <c r="J115" s="146" t="s">
        <v>200</v>
      </c>
      <c r="K115" s="162"/>
    </row>
    <row r="116" spans="1:11" ht="14.25">
      <c r="A116" s="153"/>
      <c r="B116" s="150"/>
      <c r="C116" s="156"/>
      <c r="D116" s="14">
        <v>400000</v>
      </c>
      <c r="E116" s="34" t="s">
        <v>105</v>
      </c>
      <c r="F116" s="162"/>
      <c r="G116" s="162"/>
      <c r="H116" s="147"/>
      <c r="I116" s="147"/>
      <c r="J116" s="147"/>
      <c r="K116" s="162"/>
    </row>
    <row r="117" spans="1:11" ht="14.25">
      <c r="A117" s="154"/>
      <c r="B117" s="151"/>
      <c r="C117" s="157"/>
      <c r="D117" s="14">
        <v>350000</v>
      </c>
      <c r="E117" s="34" t="s">
        <v>107</v>
      </c>
      <c r="F117" s="163"/>
      <c r="G117" s="163"/>
      <c r="H117" s="148"/>
      <c r="I117" s="148"/>
      <c r="J117" s="148"/>
      <c r="K117" s="162"/>
    </row>
    <row r="118" spans="1:11" ht="14.25">
      <c r="A118" s="152" t="s">
        <v>99</v>
      </c>
      <c r="B118" s="149" t="s">
        <v>113</v>
      </c>
      <c r="C118" s="217">
        <v>35110000</v>
      </c>
      <c r="D118" s="1">
        <v>2000000</v>
      </c>
      <c r="E118" s="33"/>
      <c r="F118" s="161">
        <v>425281</v>
      </c>
      <c r="G118" s="161" t="s">
        <v>59</v>
      </c>
      <c r="H118" s="146" t="s">
        <v>145</v>
      </c>
      <c r="I118" s="146" t="s">
        <v>200</v>
      </c>
      <c r="J118" s="146" t="s">
        <v>243</v>
      </c>
      <c r="K118" s="162"/>
    </row>
    <row r="119" spans="1:11" ht="14.25">
      <c r="A119" s="153"/>
      <c r="B119" s="150"/>
      <c r="C119" s="218"/>
      <c r="D119" s="14">
        <v>0</v>
      </c>
      <c r="E119" s="34" t="s">
        <v>105</v>
      </c>
      <c r="F119" s="162"/>
      <c r="G119" s="162"/>
      <c r="H119" s="147"/>
      <c r="I119" s="147"/>
      <c r="J119" s="147"/>
      <c r="K119" s="162"/>
    </row>
    <row r="120" spans="1:11" ht="14.25">
      <c r="A120" s="153"/>
      <c r="B120" s="150"/>
      <c r="C120" s="218"/>
      <c r="D120" s="14">
        <v>1500000</v>
      </c>
      <c r="E120" s="34" t="s">
        <v>107</v>
      </c>
      <c r="F120" s="162"/>
      <c r="G120" s="162"/>
      <c r="H120" s="147"/>
      <c r="I120" s="147"/>
      <c r="J120" s="147"/>
      <c r="K120" s="162"/>
    </row>
    <row r="121" spans="1:11" ht="14.25">
      <c r="A121" s="154"/>
      <c r="B121" s="151"/>
      <c r="C121" s="219"/>
      <c r="D121" s="14">
        <v>500000</v>
      </c>
      <c r="E121" s="34" t="s">
        <v>149</v>
      </c>
      <c r="F121" s="163"/>
      <c r="G121" s="163"/>
      <c r="H121" s="148"/>
      <c r="I121" s="148"/>
      <c r="J121" s="148"/>
      <c r="K121" s="162"/>
    </row>
    <row r="122" spans="1:11" ht="14.25">
      <c r="A122" s="152" t="s">
        <v>100</v>
      </c>
      <c r="B122" s="149" t="s">
        <v>117</v>
      </c>
      <c r="C122" s="217">
        <v>50730000</v>
      </c>
      <c r="D122" s="1">
        <v>3300000</v>
      </c>
      <c r="E122" s="33"/>
      <c r="F122" s="161">
        <v>425119</v>
      </c>
      <c r="G122" s="161" t="s">
        <v>59</v>
      </c>
      <c r="H122" s="146" t="s">
        <v>147</v>
      </c>
      <c r="I122" s="146" t="s">
        <v>146</v>
      </c>
      <c r="J122" s="146" t="s">
        <v>200</v>
      </c>
      <c r="K122" s="162"/>
    </row>
    <row r="123" spans="1:11" ht="14.25">
      <c r="A123" s="153"/>
      <c r="B123" s="150"/>
      <c r="C123" s="218"/>
      <c r="D123" s="14">
        <v>300000</v>
      </c>
      <c r="E123" s="34" t="s">
        <v>105</v>
      </c>
      <c r="F123" s="162"/>
      <c r="G123" s="162"/>
      <c r="H123" s="147"/>
      <c r="I123" s="147"/>
      <c r="J123" s="147"/>
      <c r="K123" s="162"/>
    </row>
    <row r="124" spans="1:11" ht="14.25">
      <c r="A124" s="154"/>
      <c r="B124" s="151"/>
      <c r="C124" s="219"/>
      <c r="D124" s="17">
        <v>3000000</v>
      </c>
      <c r="E124" s="18" t="s">
        <v>107</v>
      </c>
      <c r="F124" s="163"/>
      <c r="G124" s="163"/>
      <c r="H124" s="148"/>
      <c r="I124" s="148"/>
      <c r="J124" s="148"/>
      <c r="K124" s="163"/>
    </row>
    <row r="125" spans="1:11" s="10" customFormat="1" ht="24" customHeight="1">
      <c r="A125" s="223"/>
      <c r="B125" s="224"/>
      <c r="C125" s="224"/>
      <c r="D125" s="255"/>
      <c r="E125" s="255"/>
      <c r="F125" s="224"/>
      <c r="G125" s="224"/>
      <c r="H125" s="50"/>
      <c r="I125" s="50"/>
      <c r="J125" s="56"/>
      <c r="K125" s="29"/>
    </row>
    <row r="126" spans="1:11" s="11" customFormat="1" ht="15">
      <c r="A126" s="173" t="s">
        <v>25</v>
      </c>
      <c r="B126" s="164" t="s">
        <v>17</v>
      </c>
      <c r="C126" s="176"/>
      <c r="D126" s="8">
        <f>D127+D128+D129+D130</f>
        <v>246999999.99999997</v>
      </c>
      <c r="E126" s="9"/>
      <c r="F126" s="164">
        <v>421000</v>
      </c>
      <c r="G126" s="164"/>
      <c r="H126" s="164"/>
      <c r="I126" s="164"/>
      <c r="J126" s="164"/>
      <c r="K126" s="164"/>
    </row>
    <row r="127" spans="1:11" s="11" customFormat="1" ht="15">
      <c r="A127" s="174"/>
      <c r="B127" s="165"/>
      <c r="C127" s="177"/>
      <c r="D127" s="36">
        <f>D132+D136+D141+D145+D149</f>
        <v>34187500</v>
      </c>
      <c r="E127" s="37" t="s">
        <v>105</v>
      </c>
      <c r="F127" s="165"/>
      <c r="G127" s="165"/>
      <c r="H127" s="165"/>
      <c r="I127" s="165"/>
      <c r="J127" s="165"/>
      <c r="K127" s="165"/>
    </row>
    <row r="128" spans="1:11" s="11" customFormat="1" ht="15">
      <c r="A128" s="174"/>
      <c r="B128" s="165"/>
      <c r="C128" s="177"/>
      <c r="D128" s="36">
        <f>D133+D137+D142++D146+D150</f>
        <v>121583333.33333333</v>
      </c>
      <c r="E128" s="37" t="s">
        <v>107</v>
      </c>
      <c r="F128" s="165"/>
      <c r="G128" s="165"/>
      <c r="H128" s="165"/>
      <c r="I128" s="165"/>
      <c r="J128" s="165"/>
      <c r="K128" s="165"/>
    </row>
    <row r="129" spans="1:11" s="11" customFormat="1" ht="15">
      <c r="A129" s="174"/>
      <c r="B129" s="165"/>
      <c r="C129" s="177"/>
      <c r="D129" s="36">
        <f>D134+D138+D143+D147</f>
        <v>89062500</v>
      </c>
      <c r="E129" s="37" t="s">
        <v>149</v>
      </c>
      <c r="F129" s="165"/>
      <c r="G129" s="165"/>
      <c r="H129" s="165"/>
      <c r="I129" s="165"/>
      <c r="J129" s="165"/>
      <c r="K129" s="165"/>
    </row>
    <row r="130" spans="1:11" s="11" customFormat="1" ht="15">
      <c r="A130" s="175"/>
      <c r="B130" s="166"/>
      <c r="C130" s="178"/>
      <c r="D130" s="42">
        <f>D139</f>
        <v>2166666.6666666665</v>
      </c>
      <c r="E130" s="41" t="s">
        <v>192</v>
      </c>
      <c r="F130" s="166"/>
      <c r="G130" s="166"/>
      <c r="H130" s="166"/>
      <c r="I130" s="166"/>
      <c r="J130" s="166"/>
      <c r="K130" s="166"/>
    </row>
    <row r="131" spans="1:11" s="11" customFormat="1" ht="15" customHeight="1">
      <c r="A131" s="252" t="s">
        <v>11</v>
      </c>
      <c r="B131" s="220" t="s">
        <v>170</v>
      </c>
      <c r="C131" s="201">
        <v>64212000</v>
      </c>
      <c r="D131" s="14">
        <v>8500000</v>
      </c>
      <c r="E131" s="37"/>
      <c r="F131" s="209">
        <v>421414</v>
      </c>
      <c r="G131" s="305" t="s">
        <v>50</v>
      </c>
      <c r="H131" s="161" t="s">
        <v>147</v>
      </c>
      <c r="I131" s="161" t="s">
        <v>194</v>
      </c>
      <c r="J131" s="161" t="s">
        <v>224</v>
      </c>
      <c r="K131" s="161" t="s">
        <v>212</v>
      </c>
    </row>
    <row r="132" spans="1:11" s="11" customFormat="1" ht="15">
      <c r="A132" s="253"/>
      <c r="B132" s="221"/>
      <c r="C132" s="202"/>
      <c r="D132" s="14">
        <f>D131/24*9</f>
        <v>3187500</v>
      </c>
      <c r="E132" s="34" t="s">
        <v>105</v>
      </c>
      <c r="F132" s="210"/>
      <c r="G132" s="306"/>
      <c r="H132" s="162"/>
      <c r="I132" s="162"/>
      <c r="J132" s="162"/>
      <c r="K132" s="162"/>
    </row>
    <row r="133" spans="1:11" s="11" customFormat="1" ht="15">
      <c r="A133" s="253"/>
      <c r="B133" s="221"/>
      <c r="C133" s="202"/>
      <c r="D133" s="14">
        <f>D131/24*12</f>
        <v>4250000</v>
      </c>
      <c r="E133" s="34" t="s">
        <v>107</v>
      </c>
      <c r="F133" s="210"/>
      <c r="G133" s="306"/>
      <c r="H133" s="162"/>
      <c r="I133" s="162"/>
      <c r="J133" s="162"/>
      <c r="K133" s="162"/>
    </row>
    <row r="134" spans="1:11" s="11" customFormat="1" ht="15">
      <c r="A134" s="254"/>
      <c r="B134" s="222"/>
      <c r="C134" s="203"/>
      <c r="D134" s="17">
        <f>D131/24*3</f>
        <v>1062500</v>
      </c>
      <c r="E134" s="18" t="s">
        <v>149</v>
      </c>
      <c r="F134" s="211"/>
      <c r="G134" s="307"/>
      <c r="H134" s="163"/>
      <c r="I134" s="163"/>
      <c r="J134" s="163"/>
      <c r="K134" s="162"/>
    </row>
    <row r="135" spans="1:11" s="11" customFormat="1" ht="15">
      <c r="A135" s="252" t="s">
        <v>12</v>
      </c>
      <c r="B135" s="220" t="s">
        <v>171</v>
      </c>
      <c r="C135" s="201">
        <v>64211000</v>
      </c>
      <c r="D135" s="14">
        <v>26000000</v>
      </c>
      <c r="E135" s="37"/>
      <c r="F135" s="209">
        <v>421411</v>
      </c>
      <c r="G135" s="209" t="s">
        <v>50</v>
      </c>
      <c r="H135" s="161" t="s">
        <v>203</v>
      </c>
      <c r="I135" s="161" t="s">
        <v>225</v>
      </c>
      <c r="J135" s="161" t="s">
        <v>226</v>
      </c>
      <c r="K135" s="162"/>
    </row>
    <row r="136" spans="1:11" s="11" customFormat="1" ht="15">
      <c r="A136" s="253"/>
      <c r="B136" s="221"/>
      <c r="C136" s="202"/>
      <c r="D136" s="14">
        <v>0</v>
      </c>
      <c r="E136" s="34" t="s">
        <v>105</v>
      </c>
      <c r="F136" s="210"/>
      <c r="G136" s="210"/>
      <c r="H136" s="162"/>
      <c r="I136" s="162"/>
      <c r="J136" s="162"/>
      <c r="K136" s="162"/>
    </row>
    <row r="137" spans="1:11" s="11" customFormat="1" ht="15">
      <c r="A137" s="253"/>
      <c r="B137" s="221"/>
      <c r="C137" s="202"/>
      <c r="D137" s="14">
        <f>D135/24*10</f>
        <v>10833333.333333332</v>
      </c>
      <c r="E137" s="34" t="s">
        <v>107</v>
      </c>
      <c r="F137" s="210"/>
      <c r="G137" s="210"/>
      <c r="H137" s="162"/>
      <c r="I137" s="162"/>
      <c r="J137" s="162"/>
      <c r="K137" s="162"/>
    </row>
    <row r="138" spans="1:11" s="11" customFormat="1" ht="15">
      <c r="A138" s="253"/>
      <c r="B138" s="221"/>
      <c r="C138" s="202"/>
      <c r="D138" s="14">
        <v>13000000</v>
      </c>
      <c r="E138" s="34" t="s">
        <v>149</v>
      </c>
      <c r="F138" s="210"/>
      <c r="G138" s="210"/>
      <c r="H138" s="162"/>
      <c r="I138" s="162"/>
      <c r="J138" s="162"/>
      <c r="K138" s="162"/>
    </row>
    <row r="139" spans="1:11" s="11" customFormat="1" ht="15">
      <c r="A139" s="254"/>
      <c r="B139" s="222"/>
      <c r="C139" s="203"/>
      <c r="D139" s="17">
        <f>D135/24*2</f>
        <v>2166666.6666666665</v>
      </c>
      <c r="E139" s="18" t="s">
        <v>192</v>
      </c>
      <c r="F139" s="211"/>
      <c r="G139" s="211"/>
      <c r="H139" s="163"/>
      <c r="I139" s="163"/>
      <c r="J139" s="163"/>
      <c r="K139" s="162"/>
    </row>
    <row r="140" spans="1:11" s="11" customFormat="1" ht="15">
      <c r="A140" s="252" t="s">
        <v>13</v>
      </c>
      <c r="B140" s="220" t="s">
        <v>172</v>
      </c>
      <c r="C140" s="201">
        <v>79710000</v>
      </c>
      <c r="D140" s="1">
        <v>120000000</v>
      </c>
      <c r="E140" s="33"/>
      <c r="F140" s="209">
        <v>421323</v>
      </c>
      <c r="G140" s="209" t="s">
        <v>50</v>
      </c>
      <c r="H140" s="161" t="s">
        <v>147</v>
      </c>
      <c r="I140" s="161" t="s">
        <v>194</v>
      </c>
      <c r="J140" s="161" t="s">
        <v>227</v>
      </c>
      <c r="K140" s="162"/>
    </row>
    <row r="141" spans="1:11" s="11" customFormat="1" ht="15">
      <c r="A141" s="253"/>
      <c r="B141" s="221"/>
      <c r="C141" s="202"/>
      <c r="D141" s="14">
        <v>30000000</v>
      </c>
      <c r="E141" s="34" t="s">
        <v>105</v>
      </c>
      <c r="F141" s="210"/>
      <c r="G141" s="210"/>
      <c r="H141" s="162"/>
      <c r="I141" s="162"/>
      <c r="J141" s="162"/>
      <c r="K141" s="162"/>
    </row>
    <row r="142" spans="1:11" s="11" customFormat="1" ht="15">
      <c r="A142" s="253"/>
      <c r="B142" s="221"/>
      <c r="C142" s="202"/>
      <c r="D142" s="14">
        <v>60000000</v>
      </c>
      <c r="E142" s="34" t="s">
        <v>107</v>
      </c>
      <c r="F142" s="210"/>
      <c r="G142" s="210"/>
      <c r="H142" s="162"/>
      <c r="I142" s="162"/>
      <c r="J142" s="162"/>
      <c r="K142" s="162"/>
    </row>
    <row r="143" spans="1:11" s="11" customFormat="1" ht="15">
      <c r="A143" s="254"/>
      <c r="B143" s="222"/>
      <c r="C143" s="203"/>
      <c r="D143" s="14">
        <v>30000000</v>
      </c>
      <c r="E143" s="34" t="s">
        <v>149</v>
      </c>
      <c r="F143" s="211"/>
      <c r="G143" s="211"/>
      <c r="H143" s="163"/>
      <c r="I143" s="163"/>
      <c r="J143" s="163"/>
      <c r="K143" s="162"/>
    </row>
    <row r="144" spans="1:11" s="11" customFormat="1" ht="15" customHeight="1">
      <c r="A144" s="152" t="s">
        <v>14</v>
      </c>
      <c r="B144" s="149" t="s">
        <v>173</v>
      </c>
      <c r="C144" s="155">
        <v>90910000</v>
      </c>
      <c r="D144" s="1">
        <v>90000000</v>
      </c>
      <c r="E144" s="33"/>
      <c r="F144" s="162">
        <v>421325</v>
      </c>
      <c r="G144" s="161" t="s">
        <v>50</v>
      </c>
      <c r="H144" s="161" t="s">
        <v>145</v>
      </c>
      <c r="I144" s="161" t="s">
        <v>200</v>
      </c>
      <c r="J144" s="161" t="s">
        <v>228</v>
      </c>
      <c r="K144" s="162"/>
    </row>
    <row r="145" spans="1:11" s="11" customFormat="1" ht="15">
      <c r="A145" s="153"/>
      <c r="B145" s="150"/>
      <c r="C145" s="156"/>
      <c r="D145" s="14">
        <v>0</v>
      </c>
      <c r="E145" s="34" t="s">
        <v>105</v>
      </c>
      <c r="F145" s="162"/>
      <c r="G145" s="162"/>
      <c r="H145" s="162"/>
      <c r="I145" s="162"/>
      <c r="J145" s="162"/>
      <c r="K145" s="162"/>
    </row>
    <row r="146" spans="1:11" s="11" customFormat="1" ht="15">
      <c r="A146" s="153"/>
      <c r="B146" s="150"/>
      <c r="C146" s="156"/>
      <c r="D146" s="14">
        <v>45000000</v>
      </c>
      <c r="E146" s="34" t="s">
        <v>107</v>
      </c>
      <c r="F146" s="162"/>
      <c r="G146" s="162"/>
      <c r="H146" s="162"/>
      <c r="I146" s="162"/>
      <c r="J146" s="162"/>
      <c r="K146" s="162"/>
    </row>
    <row r="147" spans="1:11" s="11" customFormat="1" ht="15">
      <c r="A147" s="154"/>
      <c r="B147" s="151"/>
      <c r="C147" s="157"/>
      <c r="D147" s="17">
        <v>45000000</v>
      </c>
      <c r="E147" s="18" t="s">
        <v>149</v>
      </c>
      <c r="F147" s="163"/>
      <c r="G147" s="163"/>
      <c r="H147" s="163"/>
      <c r="I147" s="163"/>
      <c r="J147" s="163"/>
      <c r="K147" s="162"/>
    </row>
    <row r="148" spans="1:11" ht="14.25" customHeight="1">
      <c r="A148" s="152" t="s">
        <v>251</v>
      </c>
      <c r="B148" s="149" t="s">
        <v>103</v>
      </c>
      <c r="C148" s="217">
        <v>66510000</v>
      </c>
      <c r="D148" s="1">
        <v>2500000</v>
      </c>
      <c r="E148" s="33"/>
      <c r="F148" s="161">
        <v>421510</v>
      </c>
      <c r="G148" s="161" t="s">
        <v>59</v>
      </c>
      <c r="H148" s="146" t="s">
        <v>198</v>
      </c>
      <c r="I148" s="146" t="s">
        <v>229</v>
      </c>
      <c r="J148" s="146" t="s">
        <v>230</v>
      </c>
      <c r="K148" s="162"/>
    </row>
    <row r="149" spans="1:11" ht="14.25">
      <c r="A149" s="153"/>
      <c r="B149" s="150"/>
      <c r="C149" s="218"/>
      <c r="D149" s="14">
        <v>1000000</v>
      </c>
      <c r="E149" s="34" t="s">
        <v>105</v>
      </c>
      <c r="F149" s="162"/>
      <c r="G149" s="162"/>
      <c r="H149" s="147"/>
      <c r="I149" s="147"/>
      <c r="J149" s="147"/>
      <c r="K149" s="162"/>
    </row>
    <row r="150" spans="1:11" ht="14.25">
      <c r="A150" s="154"/>
      <c r="B150" s="151"/>
      <c r="C150" s="219"/>
      <c r="D150" s="17">
        <v>1500000</v>
      </c>
      <c r="E150" s="18" t="s">
        <v>107</v>
      </c>
      <c r="F150" s="163"/>
      <c r="G150" s="163"/>
      <c r="H150" s="148"/>
      <c r="I150" s="148"/>
      <c r="J150" s="148"/>
      <c r="K150" s="162"/>
    </row>
    <row r="151" spans="1:11" s="10" customFormat="1" ht="24" customHeight="1">
      <c r="A151" s="223"/>
      <c r="B151" s="224"/>
      <c r="C151" s="226"/>
      <c r="D151" s="226"/>
      <c r="E151" s="226"/>
      <c r="F151" s="226"/>
      <c r="G151" s="224"/>
      <c r="H151" s="50"/>
      <c r="I151" s="50"/>
      <c r="J151" s="56"/>
      <c r="K151" s="29"/>
    </row>
    <row r="152" spans="1:11" s="11" customFormat="1" ht="15">
      <c r="A152" s="173" t="s">
        <v>16</v>
      </c>
      <c r="B152" s="164" t="s">
        <v>81</v>
      </c>
      <c r="C152" s="240"/>
      <c r="D152" s="8">
        <f>D153+D154+D155</f>
        <v>79375000</v>
      </c>
      <c r="E152" s="9"/>
      <c r="F152" s="243">
        <v>423000</v>
      </c>
      <c r="G152" s="164"/>
      <c r="H152" s="182"/>
      <c r="I152" s="182"/>
      <c r="J152" s="185"/>
      <c r="K152" s="164"/>
    </row>
    <row r="153" spans="1:11" s="11" customFormat="1" ht="15">
      <c r="A153" s="174"/>
      <c r="B153" s="165"/>
      <c r="C153" s="241"/>
      <c r="D153" s="36">
        <f>D157+D161+D164+D167+D170+D172+D174+D176+D173</f>
        <v>21867500</v>
      </c>
      <c r="E153" s="34" t="s">
        <v>105</v>
      </c>
      <c r="F153" s="244"/>
      <c r="G153" s="165"/>
      <c r="H153" s="183"/>
      <c r="I153" s="183"/>
      <c r="J153" s="186"/>
      <c r="K153" s="165"/>
    </row>
    <row r="154" spans="1:11" s="11" customFormat="1" ht="15">
      <c r="A154" s="174"/>
      <c r="B154" s="165"/>
      <c r="C154" s="241"/>
      <c r="D154" s="36">
        <f>D158+D162+D165+D168+D171+D177</f>
        <v>56820000</v>
      </c>
      <c r="E154" s="34" t="s">
        <v>107</v>
      </c>
      <c r="F154" s="244"/>
      <c r="G154" s="165"/>
      <c r="H154" s="183"/>
      <c r="I154" s="183"/>
      <c r="J154" s="186"/>
      <c r="K154" s="165"/>
    </row>
    <row r="155" spans="1:11" s="11" customFormat="1" ht="15">
      <c r="A155" s="175"/>
      <c r="B155" s="166"/>
      <c r="C155" s="242"/>
      <c r="D155" s="42">
        <f>D159</f>
        <v>687500</v>
      </c>
      <c r="E155" s="18" t="s">
        <v>149</v>
      </c>
      <c r="F155" s="245"/>
      <c r="G155" s="166"/>
      <c r="H155" s="184"/>
      <c r="I155" s="184"/>
      <c r="J155" s="187"/>
      <c r="K155" s="166"/>
    </row>
    <row r="156" spans="1:11" s="11" customFormat="1" ht="15" customHeight="1">
      <c r="A156" s="252" t="s">
        <v>18</v>
      </c>
      <c r="B156" s="220" t="s">
        <v>179</v>
      </c>
      <c r="C156" s="214">
        <v>77310000</v>
      </c>
      <c r="D156" s="133">
        <v>1500000</v>
      </c>
      <c r="E156" s="128"/>
      <c r="F156" s="214">
        <v>423911</v>
      </c>
      <c r="G156" s="209" t="s">
        <v>59</v>
      </c>
      <c r="H156" s="146" t="s">
        <v>202</v>
      </c>
      <c r="I156" s="146" t="s">
        <v>145</v>
      </c>
      <c r="J156" s="198" t="s">
        <v>244</v>
      </c>
      <c r="K156" s="161" t="s">
        <v>213</v>
      </c>
    </row>
    <row r="157" spans="1:11" s="11" customFormat="1" ht="15">
      <c r="A157" s="253"/>
      <c r="B157" s="221"/>
      <c r="C157" s="215"/>
      <c r="D157" s="127">
        <f>D156/24*1</f>
        <v>62500</v>
      </c>
      <c r="E157" s="128" t="s">
        <v>105</v>
      </c>
      <c r="F157" s="215"/>
      <c r="G157" s="210"/>
      <c r="H157" s="147"/>
      <c r="I157" s="147"/>
      <c r="J157" s="199"/>
      <c r="K157" s="162"/>
    </row>
    <row r="158" spans="1:11" s="11" customFormat="1" ht="15">
      <c r="A158" s="253"/>
      <c r="B158" s="221"/>
      <c r="C158" s="215"/>
      <c r="D158" s="127">
        <f>D156/24*12</f>
        <v>750000</v>
      </c>
      <c r="E158" s="128" t="s">
        <v>107</v>
      </c>
      <c r="F158" s="215"/>
      <c r="G158" s="210"/>
      <c r="H158" s="147"/>
      <c r="I158" s="147"/>
      <c r="J158" s="199"/>
      <c r="K158" s="162"/>
    </row>
    <row r="159" spans="1:11" s="11" customFormat="1" ht="15">
      <c r="A159" s="254"/>
      <c r="B159" s="222"/>
      <c r="C159" s="216"/>
      <c r="D159" s="129">
        <f>D156/24*11</f>
        <v>687500</v>
      </c>
      <c r="E159" s="130" t="s">
        <v>149</v>
      </c>
      <c r="F159" s="216"/>
      <c r="G159" s="211"/>
      <c r="H159" s="148"/>
      <c r="I159" s="148"/>
      <c r="J159" s="200"/>
      <c r="K159" s="162"/>
    </row>
    <row r="160" spans="1:11" ht="14.25" customHeight="1">
      <c r="A160" s="152" t="s">
        <v>19</v>
      </c>
      <c r="B160" s="149" t="s">
        <v>129</v>
      </c>
      <c r="C160" s="155">
        <v>72267000</v>
      </c>
      <c r="D160" s="14">
        <v>39000000</v>
      </c>
      <c r="E160" s="34"/>
      <c r="F160" s="161">
        <v>423212</v>
      </c>
      <c r="G160" s="161" t="s">
        <v>50</v>
      </c>
      <c r="H160" s="146" t="s">
        <v>202</v>
      </c>
      <c r="I160" s="146" t="s">
        <v>145</v>
      </c>
      <c r="J160" s="146" t="s">
        <v>177</v>
      </c>
      <c r="K160" s="162"/>
    </row>
    <row r="161" spans="1:11" ht="14.25">
      <c r="A161" s="153"/>
      <c r="B161" s="150"/>
      <c r="C161" s="156"/>
      <c r="D161" s="14">
        <f>D160/12*0</f>
        <v>0</v>
      </c>
      <c r="E161" s="34" t="s">
        <v>105</v>
      </c>
      <c r="F161" s="162"/>
      <c r="G161" s="162"/>
      <c r="H161" s="147"/>
      <c r="I161" s="147"/>
      <c r="J161" s="147"/>
      <c r="K161" s="162"/>
    </row>
    <row r="162" spans="1:11" ht="14.25">
      <c r="A162" s="154"/>
      <c r="B162" s="151"/>
      <c r="C162" s="157"/>
      <c r="D162" s="17">
        <v>39000000</v>
      </c>
      <c r="E162" s="18" t="s">
        <v>107</v>
      </c>
      <c r="F162" s="163"/>
      <c r="G162" s="163"/>
      <c r="H162" s="148"/>
      <c r="I162" s="148"/>
      <c r="J162" s="148"/>
      <c r="K162" s="162"/>
    </row>
    <row r="163" spans="1:11" ht="14.25" customHeight="1">
      <c r="A163" s="152" t="s">
        <v>20</v>
      </c>
      <c r="B163" s="149" t="s">
        <v>62</v>
      </c>
      <c r="C163" s="155">
        <v>72267000</v>
      </c>
      <c r="D163" s="14">
        <v>9000000</v>
      </c>
      <c r="E163" s="34"/>
      <c r="F163" s="161">
        <v>423212</v>
      </c>
      <c r="G163" s="161" t="s">
        <v>112</v>
      </c>
      <c r="H163" s="146" t="s">
        <v>202</v>
      </c>
      <c r="I163" s="146" t="s">
        <v>145</v>
      </c>
      <c r="J163" s="146" t="s">
        <v>177</v>
      </c>
      <c r="K163" s="162"/>
    </row>
    <row r="164" spans="1:11" ht="14.25">
      <c r="A164" s="153"/>
      <c r="B164" s="150"/>
      <c r="C164" s="156"/>
      <c r="D164" s="14">
        <f>D163/12*0</f>
        <v>0</v>
      </c>
      <c r="E164" s="34" t="s">
        <v>105</v>
      </c>
      <c r="F164" s="162"/>
      <c r="G164" s="162"/>
      <c r="H164" s="147"/>
      <c r="I164" s="147"/>
      <c r="J164" s="147"/>
      <c r="K164" s="162"/>
    </row>
    <row r="165" spans="1:11" ht="14.25">
      <c r="A165" s="154"/>
      <c r="B165" s="151"/>
      <c r="C165" s="157"/>
      <c r="D165" s="17">
        <v>9000000</v>
      </c>
      <c r="E165" s="18" t="s">
        <v>107</v>
      </c>
      <c r="F165" s="163"/>
      <c r="G165" s="163"/>
      <c r="H165" s="148"/>
      <c r="I165" s="148"/>
      <c r="J165" s="148"/>
      <c r="K165" s="162"/>
    </row>
    <row r="166" spans="1:11" ht="14.25" customHeight="1">
      <c r="A166" s="152" t="s">
        <v>21</v>
      </c>
      <c r="B166" s="149" t="s">
        <v>95</v>
      </c>
      <c r="C166" s="217">
        <v>50312000</v>
      </c>
      <c r="D166" s="1">
        <v>3000000</v>
      </c>
      <c r="E166" s="33"/>
      <c r="F166" s="161">
        <v>423221</v>
      </c>
      <c r="G166" s="209" t="s">
        <v>50</v>
      </c>
      <c r="H166" s="146" t="s">
        <v>197</v>
      </c>
      <c r="I166" s="146" t="s">
        <v>206</v>
      </c>
      <c r="J166" s="198" t="s">
        <v>207</v>
      </c>
      <c r="K166" s="162"/>
    </row>
    <row r="167" spans="1:11" ht="14.25">
      <c r="A167" s="153"/>
      <c r="B167" s="150"/>
      <c r="C167" s="218"/>
      <c r="D167" s="14">
        <v>300000</v>
      </c>
      <c r="E167" s="34" t="s">
        <v>105</v>
      </c>
      <c r="F167" s="162"/>
      <c r="G167" s="210"/>
      <c r="H167" s="147"/>
      <c r="I167" s="147"/>
      <c r="J167" s="199"/>
      <c r="K167" s="162"/>
    </row>
    <row r="168" spans="1:11" ht="14.25">
      <c r="A168" s="154"/>
      <c r="B168" s="151"/>
      <c r="C168" s="219"/>
      <c r="D168" s="14">
        <v>2700000</v>
      </c>
      <c r="E168" s="34" t="s">
        <v>107</v>
      </c>
      <c r="F168" s="163"/>
      <c r="G168" s="211"/>
      <c r="H168" s="148"/>
      <c r="I168" s="148"/>
      <c r="J168" s="200"/>
      <c r="K168" s="162"/>
    </row>
    <row r="169" spans="1:11" ht="14.25" customHeight="1">
      <c r="A169" s="152" t="s">
        <v>22</v>
      </c>
      <c r="B169" s="149" t="s">
        <v>96</v>
      </c>
      <c r="C169" s="217">
        <v>50312000</v>
      </c>
      <c r="D169" s="1">
        <v>4000000</v>
      </c>
      <c r="E169" s="33"/>
      <c r="F169" s="161">
        <v>423222</v>
      </c>
      <c r="G169" s="161" t="s">
        <v>50</v>
      </c>
      <c r="H169" s="146" t="s">
        <v>147</v>
      </c>
      <c r="I169" s="146" t="s">
        <v>194</v>
      </c>
      <c r="J169" s="198" t="s">
        <v>195</v>
      </c>
      <c r="K169" s="162"/>
    </row>
    <row r="170" spans="1:11" ht="14.25">
      <c r="A170" s="153"/>
      <c r="B170" s="150"/>
      <c r="C170" s="218"/>
      <c r="D170" s="14">
        <v>700000</v>
      </c>
      <c r="E170" s="34" t="s">
        <v>105</v>
      </c>
      <c r="F170" s="162"/>
      <c r="G170" s="162"/>
      <c r="H170" s="147"/>
      <c r="I170" s="147"/>
      <c r="J170" s="199"/>
      <c r="K170" s="162"/>
    </row>
    <row r="171" spans="1:11" ht="14.25">
      <c r="A171" s="154"/>
      <c r="B171" s="151"/>
      <c r="C171" s="219"/>
      <c r="D171" s="17">
        <v>3300000</v>
      </c>
      <c r="E171" s="18" t="s">
        <v>107</v>
      </c>
      <c r="F171" s="163"/>
      <c r="G171" s="163"/>
      <c r="H171" s="148"/>
      <c r="I171" s="148"/>
      <c r="J171" s="200"/>
      <c r="K171" s="162"/>
    </row>
    <row r="172" spans="1:11" ht="33" customHeight="1">
      <c r="A172" s="81" t="s">
        <v>26</v>
      </c>
      <c r="B172" s="87" t="s">
        <v>127</v>
      </c>
      <c r="C172" s="60">
        <v>72000000</v>
      </c>
      <c r="D172" s="20">
        <v>600000</v>
      </c>
      <c r="E172" s="21" t="s">
        <v>105</v>
      </c>
      <c r="F172" s="15">
        <v>423599</v>
      </c>
      <c r="G172" s="15" t="s">
        <v>59</v>
      </c>
      <c r="H172" s="51" t="s">
        <v>197</v>
      </c>
      <c r="I172" s="51" t="s">
        <v>198</v>
      </c>
      <c r="J172" s="51" t="s">
        <v>145</v>
      </c>
      <c r="K172" s="162"/>
    </row>
    <row r="173" spans="1:11" ht="33" customHeight="1">
      <c r="A173" s="81" t="s">
        <v>37</v>
      </c>
      <c r="B173" s="106" t="s">
        <v>182</v>
      </c>
      <c r="C173" s="60">
        <v>44423450</v>
      </c>
      <c r="D173" s="17">
        <v>3000000</v>
      </c>
      <c r="E173" s="18" t="s">
        <v>105</v>
      </c>
      <c r="F173" s="15">
        <v>423911</v>
      </c>
      <c r="G173" s="15" t="s">
        <v>59</v>
      </c>
      <c r="H173" s="51" t="s">
        <v>194</v>
      </c>
      <c r="I173" s="51" t="s">
        <v>197</v>
      </c>
      <c r="J173" s="51" t="s">
        <v>198</v>
      </c>
      <c r="K173" s="162"/>
    </row>
    <row r="174" spans="1:11" ht="33" customHeight="1">
      <c r="A174" s="81" t="s">
        <v>148</v>
      </c>
      <c r="B174" s="106" t="s">
        <v>260</v>
      </c>
      <c r="C174" s="60">
        <v>72267000</v>
      </c>
      <c r="D174" s="17">
        <v>15135000</v>
      </c>
      <c r="E174" s="18" t="s">
        <v>105</v>
      </c>
      <c r="F174" s="143">
        <v>423599</v>
      </c>
      <c r="G174" s="15" t="s">
        <v>50</v>
      </c>
      <c r="H174" s="51" t="s">
        <v>197</v>
      </c>
      <c r="I174" s="51" t="s">
        <v>198</v>
      </c>
      <c r="J174" s="51" t="s">
        <v>206</v>
      </c>
      <c r="K174" s="162"/>
    </row>
    <row r="175" spans="1:11" ht="15.75" customHeight="1">
      <c r="A175" s="152" t="s">
        <v>155</v>
      </c>
      <c r="B175" s="149" t="s">
        <v>259</v>
      </c>
      <c r="C175" s="155">
        <v>72267000</v>
      </c>
      <c r="D175" s="120">
        <v>4140000</v>
      </c>
      <c r="E175" s="120"/>
      <c r="F175" s="161">
        <v>423212</v>
      </c>
      <c r="G175" s="161" t="s">
        <v>50</v>
      </c>
      <c r="H175" s="146" t="s">
        <v>197</v>
      </c>
      <c r="I175" s="146" t="s">
        <v>198</v>
      </c>
      <c r="J175" s="146" t="s">
        <v>199</v>
      </c>
      <c r="K175" s="162"/>
    </row>
    <row r="176" spans="1:11" ht="15" customHeight="1">
      <c r="A176" s="153"/>
      <c r="B176" s="150"/>
      <c r="C176" s="156"/>
      <c r="D176" s="120">
        <v>2070000</v>
      </c>
      <c r="E176" s="144" t="s">
        <v>189</v>
      </c>
      <c r="F176" s="162"/>
      <c r="G176" s="162"/>
      <c r="H176" s="147"/>
      <c r="I176" s="147"/>
      <c r="J176" s="147"/>
      <c r="K176" s="162"/>
    </row>
    <row r="177" spans="1:11" ht="12" customHeight="1">
      <c r="A177" s="154"/>
      <c r="B177" s="151"/>
      <c r="C177" s="157"/>
      <c r="D177" s="118">
        <v>2070000</v>
      </c>
      <c r="E177" s="145" t="s">
        <v>107</v>
      </c>
      <c r="F177" s="163"/>
      <c r="G177" s="163"/>
      <c r="H177" s="148"/>
      <c r="I177" s="148"/>
      <c r="J177" s="148"/>
      <c r="K177" s="163"/>
    </row>
    <row r="178" spans="1:11" s="10" customFormat="1" ht="24" customHeight="1">
      <c r="A178" s="223"/>
      <c r="B178" s="224"/>
      <c r="C178" s="225"/>
      <c r="D178" s="226"/>
      <c r="E178" s="226"/>
      <c r="F178" s="225"/>
      <c r="G178" s="224"/>
      <c r="H178" s="50"/>
      <c r="I178" s="50"/>
      <c r="J178" s="56"/>
      <c r="K178" s="29"/>
    </row>
    <row r="179" spans="1:11" ht="15">
      <c r="A179" s="173" t="s">
        <v>36</v>
      </c>
      <c r="B179" s="164" t="s">
        <v>5</v>
      </c>
      <c r="C179" s="176"/>
      <c r="D179" s="8">
        <f>D180+D181</f>
        <v>6000000</v>
      </c>
      <c r="E179" s="9"/>
      <c r="F179" s="164">
        <v>511000</v>
      </c>
      <c r="G179" s="164"/>
      <c r="H179" s="164"/>
      <c r="I179" s="164"/>
      <c r="J179" s="164"/>
      <c r="K179" s="161"/>
    </row>
    <row r="180" spans="1:11" ht="15">
      <c r="A180" s="174"/>
      <c r="B180" s="165"/>
      <c r="C180" s="177"/>
      <c r="D180" s="36">
        <f>D183+D186</f>
        <v>1500000</v>
      </c>
      <c r="E180" s="34" t="s">
        <v>105</v>
      </c>
      <c r="F180" s="165"/>
      <c r="G180" s="165"/>
      <c r="H180" s="165"/>
      <c r="I180" s="165"/>
      <c r="J180" s="165"/>
      <c r="K180" s="162"/>
    </row>
    <row r="181" spans="1:11" ht="15">
      <c r="A181" s="175"/>
      <c r="B181" s="166"/>
      <c r="C181" s="178"/>
      <c r="D181" s="42">
        <f>D184+D187</f>
        <v>4500000</v>
      </c>
      <c r="E181" s="18" t="s">
        <v>107</v>
      </c>
      <c r="F181" s="166"/>
      <c r="G181" s="166"/>
      <c r="H181" s="166"/>
      <c r="I181" s="166"/>
      <c r="J181" s="166"/>
      <c r="K181" s="163"/>
    </row>
    <row r="182" spans="1:11" ht="14.25">
      <c r="A182" s="152" t="s">
        <v>27</v>
      </c>
      <c r="B182" s="149" t="s">
        <v>86</v>
      </c>
      <c r="C182" s="217">
        <v>71242000</v>
      </c>
      <c r="D182" s="1">
        <v>4000000</v>
      </c>
      <c r="E182" s="33"/>
      <c r="F182" s="227">
        <v>511400</v>
      </c>
      <c r="G182" s="161" t="s">
        <v>59</v>
      </c>
      <c r="H182" s="146" t="s">
        <v>203</v>
      </c>
      <c r="I182" s="146" t="s">
        <v>225</v>
      </c>
      <c r="J182" s="198" t="s">
        <v>245</v>
      </c>
      <c r="K182" s="161" t="s">
        <v>191</v>
      </c>
    </row>
    <row r="183" spans="1:11" ht="14.25">
      <c r="A183" s="153"/>
      <c r="B183" s="150"/>
      <c r="C183" s="218"/>
      <c r="D183" s="14">
        <f>D182/12*0</f>
        <v>0</v>
      </c>
      <c r="E183" s="34" t="s">
        <v>105</v>
      </c>
      <c r="F183" s="228"/>
      <c r="G183" s="162"/>
      <c r="H183" s="147"/>
      <c r="I183" s="147"/>
      <c r="J183" s="199"/>
      <c r="K183" s="162"/>
    </row>
    <row r="184" spans="1:11" ht="14.25">
      <c r="A184" s="154"/>
      <c r="B184" s="151"/>
      <c r="C184" s="219"/>
      <c r="D184" s="14">
        <v>4000000</v>
      </c>
      <c r="E184" s="34" t="s">
        <v>107</v>
      </c>
      <c r="F184" s="229"/>
      <c r="G184" s="163"/>
      <c r="H184" s="148"/>
      <c r="I184" s="148"/>
      <c r="J184" s="200"/>
      <c r="K184" s="162"/>
    </row>
    <row r="185" spans="1:11" ht="14.25">
      <c r="A185" s="152" t="s">
        <v>28</v>
      </c>
      <c r="B185" s="149" t="s">
        <v>119</v>
      </c>
      <c r="C185" s="217">
        <v>71247000</v>
      </c>
      <c r="D185" s="1">
        <v>2000000</v>
      </c>
      <c r="E185" s="33"/>
      <c r="F185" s="227">
        <v>511400</v>
      </c>
      <c r="G185" s="227" t="s">
        <v>59</v>
      </c>
      <c r="H185" s="146" t="s">
        <v>147</v>
      </c>
      <c r="I185" s="146" t="s">
        <v>146</v>
      </c>
      <c r="J185" s="198" t="s">
        <v>200</v>
      </c>
      <c r="K185" s="162"/>
    </row>
    <row r="186" spans="1:11" ht="14.25">
      <c r="A186" s="153"/>
      <c r="B186" s="150"/>
      <c r="C186" s="218"/>
      <c r="D186" s="14">
        <f>D185/12*9</f>
        <v>1500000</v>
      </c>
      <c r="E186" s="34" t="s">
        <v>105</v>
      </c>
      <c r="F186" s="228"/>
      <c r="G186" s="228"/>
      <c r="H186" s="147"/>
      <c r="I186" s="147"/>
      <c r="J186" s="199"/>
      <c r="K186" s="162"/>
    </row>
    <row r="187" spans="1:11" ht="14.25">
      <c r="A187" s="154"/>
      <c r="B187" s="151"/>
      <c r="C187" s="219"/>
      <c r="D187" s="17">
        <v>500000</v>
      </c>
      <c r="E187" s="18" t="s">
        <v>107</v>
      </c>
      <c r="F187" s="229"/>
      <c r="G187" s="229"/>
      <c r="H187" s="148"/>
      <c r="I187" s="148"/>
      <c r="J187" s="200"/>
      <c r="K187" s="163"/>
    </row>
    <row r="188" spans="1:11" s="10" customFormat="1" ht="24" customHeight="1">
      <c r="A188" s="223"/>
      <c r="B188" s="224"/>
      <c r="C188" s="225"/>
      <c r="D188" s="226"/>
      <c r="E188" s="226"/>
      <c r="F188" s="225"/>
      <c r="G188" s="224"/>
      <c r="H188" s="50"/>
      <c r="I188" s="50"/>
      <c r="J188" s="56"/>
      <c r="K188" s="29"/>
    </row>
    <row r="189" spans="1:11" s="10" customFormat="1" ht="15">
      <c r="A189" s="173" t="s">
        <v>39</v>
      </c>
      <c r="B189" s="164" t="s">
        <v>46</v>
      </c>
      <c r="C189" s="176"/>
      <c r="D189" s="8">
        <f>D190+D191</f>
        <v>2000000</v>
      </c>
      <c r="E189" s="9"/>
      <c r="F189" s="164">
        <v>422000</v>
      </c>
      <c r="G189" s="164"/>
      <c r="H189" s="182"/>
      <c r="I189" s="146"/>
      <c r="J189" s="185"/>
      <c r="K189" s="164"/>
    </row>
    <row r="190" spans="1:11" s="10" customFormat="1" ht="15">
      <c r="A190" s="174"/>
      <c r="B190" s="165"/>
      <c r="C190" s="177"/>
      <c r="D190" s="36">
        <f>D193</f>
        <v>800000</v>
      </c>
      <c r="E190" s="34" t="s">
        <v>105</v>
      </c>
      <c r="F190" s="165"/>
      <c r="G190" s="165"/>
      <c r="H190" s="183"/>
      <c r="I190" s="147"/>
      <c r="J190" s="186"/>
      <c r="K190" s="165"/>
    </row>
    <row r="191" spans="1:11" s="10" customFormat="1" ht="15">
      <c r="A191" s="175"/>
      <c r="B191" s="166"/>
      <c r="C191" s="178"/>
      <c r="D191" s="42">
        <f>D194</f>
        <v>1200000</v>
      </c>
      <c r="E191" s="18" t="s">
        <v>107</v>
      </c>
      <c r="F191" s="166"/>
      <c r="G191" s="166"/>
      <c r="H191" s="184"/>
      <c r="I191" s="148"/>
      <c r="J191" s="187"/>
      <c r="K191" s="166"/>
    </row>
    <row r="192" spans="1:11" ht="27.75" customHeight="1">
      <c r="A192" s="152" t="s">
        <v>40</v>
      </c>
      <c r="B192" s="233" t="s">
        <v>231</v>
      </c>
      <c r="C192" s="236" t="s">
        <v>232</v>
      </c>
      <c r="D192" s="35">
        <v>2000000</v>
      </c>
      <c r="E192" s="33"/>
      <c r="F192" s="161">
        <v>422200</v>
      </c>
      <c r="G192" s="227" t="s">
        <v>59</v>
      </c>
      <c r="H192" s="146" t="s">
        <v>198</v>
      </c>
      <c r="I192" s="146" t="s">
        <v>205</v>
      </c>
      <c r="J192" s="198" t="s">
        <v>220</v>
      </c>
      <c r="K192" s="161" t="s">
        <v>191</v>
      </c>
    </row>
    <row r="193" spans="1:11" ht="27.75" customHeight="1">
      <c r="A193" s="153"/>
      <c r="B193" s="234"/>
      <c r="C193" s="237"/>
      <c r="D193" s="14">
        <v>800000</v>
      </c>
      <c r="E193" s="34" t="s">
        <v>105</v>
      </c>
      <c r="F193" s="162"/>
      <c r="G193" s="228"/>
      <c r="H193" s="147"/>
      <c r="I193" s="147"/>
      <c r="J193" s="199"/>
      <c r="K193" s="162"/>
    </row>
    <row r="194" spans="1:11" ht="27.75" customHeight="1">
      <c r="A194" s="154"/>
      <c r="B194" s="235"/>
      <c r="C194" s="238"/>
      <c r="D194" s="17">
        <v>1200000</v>
      </c>
      <c r="E194" s="18" t="s">
        <v>107</v>
      </c>
      <c r="F194" s="163"/>
      <c r="G194" s="229"/>
      <c r="H194" s="148"/>
      <c r="I194" s="148"/>
      <c r="J194" s="200"/>
      <c r="K194" s="163"/>
    </row>
    <row r="195" spans="1:11" s="10" customFormat="1" ht="24" customHeight="1">
      <c r="A195" s="223"/>
      <c r="B195" s="224"/>
      <c r="C195" s="224"/>
      <c r="D195" s="224"/>
      <c r="E195" s="224"/>
      <c r="F195" s="224"/>
      <c r="G195" s="224"/>
      <c r="H195" s="50"/>
      <c r="I195" s="50"/>
      <c r="J195" s="56"/>
      <c r="K195" s="29"/>
    </row>
    <row r="196" spans="1:11" ht="15">
      <c r="A196" s="173" t="s">
        <v>51</v>
      </c>
      <c r="B196" s="230" t="s">
        <v>48</v>
      </c>
      <c r="C196" s="249"/>
      <c r="D196" s="8">
        <f>D197+D198</f>
        <v>591000000</v>
      </c>
      <c r="E196" s="9"/>
      <c r="F196" s="230">
        <v>471212</v>
      </c>
      <c r="G196" s="164"/>
      <c r="H196" s="164"/>
      <c r="I196" s="164"/>
      <c r="J196" s="164"/>
      <c r="K196" s="161"/>
    </row>
    <row r="197" spans="1:11" ht="15">
      <c r="A197" s="174"/>
      <c r="B197" s="231"/>
      <c r="C197" s="250"/>
      <c r="D197" s="36">
        <f>D200</f>
        <v>394000000</v>
      </c>
      <c r="E197" s="34" t="s">
        <v>105</v>
      </c>
      <c r="F197" s="231"/>
      <c r="G197" s="165"/>
      <c r="H197" s="165"/>
      <c r="I197" s="165"/>
      <c r="J197" s="165"/>
      <c r="K197" s="162"/>
    </row>
    <row r="198" spans="1:11" ht="15">
      <c r="A198" s="175"/>
      <c r="B198" s="232"/>
      <c r="C198" s="251"/>
      <c r="D198" s="42">
        <f>D201</f>
        <v>197000000</v>
      </c>
      <c r="E198" s="18" t="s">
        <v>107</v>
      </c>
      <c r="F198" s="232"/>
      <c r="G198" s="166"/>
      <c r="H198" s="166"/>
      <c r="I198" s="166"/>
      <c r="J198" s="166"/>
      <c r="K198" s="163"/>
    </row>
    <row r="199" spans="1:11" ht="24.75" customHeight="1">
      <c r="A199" s="152" t="s">
        <v>49</v>
      </c>
      <c r="B199" s="191" t="s">
        <v>60</v>
      </c>
      <c r="C199" s="246">
        <v>85141211</v>
      </c>
      <c r="D199" s="1">
        <v>591000000</v>
      </c>
      <c r="E199" s="33"/>
      <c r="F199" s="170">
        <v>471212</v>
      </c>
      <c r="G199" s="227" t="s">
        <v>50</v>
      </c>
      <c r="H199" s="146" t="s">
        <v>146</v>
      </c>
      <c r="I199" s="146" t="s">
        <v>197</v>
      </c>
      <c r="J199" s="146" t="s">
        <v>241</v>
      </c>
      <c r="K199" s="161" t="s">
        <v>191</v>
      </c>
    </row>
    <row r="200" spans="1:11" ht="24.75" customHeight="1">
      <c r="A200" s="153"/>
      <c r="B200" s="192"/>
      <c r="C200" s="247"/>
      <c r="D200" s="14">
        <f>D199/12*8</f>
        <v>394000000</v>
      </c>
      <c r="E200" s="34" t="s">
        <v>105</v>
      </c>
      <c r="F200" s="171"/>
      <c r="G200" s="228"/>
      <c r="H200" s="147"/>
      <c r="I200" s="147"/>
      <c r="J200" s="147"/>
      <c r="K200" s="162"/>
    </row>
    <row r="201" spans="1:11" ht="37.5" customHeight="1">
      <c r="A201" s="154"/>
      <c r="B201" s="193"/>
      <c r="C201" s="248"/>
      <c r="D201" s="17">
        <f>D199/12*4</f>
        <v>197000000</v>
      </c>
      <c r="E201" s="18" t="s">
        <v>107</v>
      </c>
      <c r="F201" s="172"/>
      <c r="G201" s="229"/>
      <c r="H201" s="148"/>
      <c r="I201" s="148"/>
      <c r="J201" s="148"/>
      <c r="K201" s="163"/>
    </row>
    <row r="202" spans="1:11" s="10" customFormat="1" ht="24" customHeight="1">
      <c r="A202" s="223"/>
      <c r="B202" s="224"/>
      <c r="C202" s="224"/>
      <c r="D202" s="224"/>
      <c r="E202" s="224"/>
      <c r="F202" s="224"/>
      <c r="G202" s="239"/>
      <c r="H202" s="50"/>
      <c r="I202" s="50"/>
      <c r="J202" s="56"/>
      <c r="K202" s="29"/>
    </row>
    <row r="204" spans="4:5" ht="24" customHeight="1">
      <c r="D204" s="5" t="s">
        <v>33</v>
      </c>
      <c r="E204" s="5" t="s">
        <v>33</v>
      </c>
    </row>
    <row r="205" ht="24" customHeight="1">
      <c r="D205" s="5" t="s">
        <v>33</v>
      </c>
    </row>
    <row r="206" spans="4:10" ht="24" customHeight="1">
      <c r="D206" s="5" t="s">
        <v>33</v>
      </c>
      <c r="H206" s="2"/>
      <c r="I206" s="2"/>
      <c r="J206" s="2"/>
    </row>
    <row r="208" spans="5:10" ht="24" customHeight="1">
      <c r="E208" s="5" t="s">
        <v>33</v>
      </c>
      <c r="H208" s="2"/>
      <c r="I208" s="2"/>
      <c r="J208" s="2"/>
    </row>
    <row r="214" spans="1:10" ht="24" customHeight="1">
      <c r="A214" s="2"/>
      <c r="B214" s="2"/>
      <c r="E214" s="2"/>
      <c r="F214" s="2"/>
      <c r="G214" s="2"/>
      <c r="H214" s="2"/>
      <c r="I214" s="2"/>
      <c r="J214" s="2"/>
    </row>
    <row r="215" spans="1:10" ht="24" customHeight="1">
      <c r="A215" s="2"/>
      <c r="B215" s="2"/>
      <c r="E215" s="2"/>
      <c r="F215" s="2"/>
      <c r="G215" s="2"/>
      <c r="H215" s="2"/>
      <c r="I215" s="2"/>
      <c r="J215" s="2"/>
    </row>
    <row r="216" spans="1:10" ht="24" customHeight="1">
      <c r="A216" s="2"/>
      <c r="B216" s="2"/>
      <c r="E216" s="2"/>
      <c r="F216" s="2"/>
      <c r="G216" s="2"/>
      <c r="H216" s="2"/>
      <c r="I216" s="2"/>
      <c r="J216" s="2"/>
    </row>
    <row r="217" spans="1:10" ht="24" customHeight="1">
      <c r="A217" s="2"/>
      <c r="B217" s="2"/>
      <c r="E217" s="2"/>
      <c r="F217" s="2"/>
      <c r="G217" s="2"/>
      <c r="H217" s="2"/>
      <c r="I217" s="2"/>
      <c r="J217" s="2"/>
    </row>
    <row r="218" spans="1:10" ht="24" customHeight="1">
      <c r="A218" s="2"/>
      <c r="B218" s="2"/>
      <c r="E218" s="2"/>
      <c r="F218" s="2"/>
      <c r="G218" s="2"/>
      <c r="H218" s="2"/>
      <c r="I218" s="2"/>
      <c r="J218" s="2"/>
    </row>
    <row r="219" spans="1:10" ht="24" customHeight="1">
      <c r="A219" s="2"/>
      <c r="B219" s="2"/>
      <c r="E219" s="2"/>
      <c r="F219" s="2"/>
      <c r="G219" s="2"/>
      <c r="H219" s="2"/>
      <c r="I219" s="2"/>
      <c r="J219" s="2"/>
    </row>
    <row r="220" spans="1:10" ht="24" customHeight="1">
      <c r="A220" s="2"/>
      <c r="B220" s="2"/>
      <c r="E220" s="2"/>
      <c r="F220" s="2"/>
      <c r="G220" s="2"/>
      <c r="H220" s="2"/>
      <c r="I220" s="2"/>
      <c r="J220" s="2"/>
    </row>
    <row r="221" spans="1:10" ht="24" customHeight="1">
      <c r="A221" s="2"/>
      <c r="B221" s="2"/>
      <c r="E221" s="2"/>
      <c r="F221" s="2"/>
      <c r="G221" s="2"/>
      <c r="H221" s="2"/>
      <c r="I221" s="2"/>
      <c r="J221" s="2"/>
    </row>
    <row r="222" spans="1:10" ht="24" customHeight="1">
      <c r="A222" s="2"/>
      <c r="B222" s="2"/>
      <c r="E222" s="2"/>
      <c r="F222" s="2"/>
      <c r="G222" s="2"/>
      <c r="H222" s="2"/>
      <c r="I222" s="2"/>
      <c r="J222" s="2"/>
    </row>
    <row r="223" spans="1:10" ht="24" customHeight="1">
      <c r="A223" s="2"/>
      <c r="B223" s="2"/>
      <c r="E223" s="2"/>
      <c r="F223" s="2"/>
      <c r="G223" s="2"/>
      <c r="H223" s="2"/>
      <c r="I223" s="2"/>
      <c r="J223" s="2"/>
    </row>
    <row r="224" spans="1:10" ht="24" customHeight="1">
      <c r="A224" s="2"/>
      <c r="B224" s="2"/>
      <c r="E224" s="2"/>
      <c r="F224" s="2"/>
      <c r="G224" s="2"/>
      <c r="H224" s="2"/>
      <c r="I224" s="2"/>
      <c r="J224" s="2"/>
    </row>
    <row r="225" spans="1:10" ht="24" customHeight="1">
      <c r="A225" s="2"/>
      <c r="B225" s="2"/>
      <c r="E225" s="2"/>
      <c r="F225" s="2"/>
      <c r="G225" s="2"/>
      <c r="H225" s="2"/>
      <c r="I225" s="2"/>
      <c r="J225" s="2"/>
    </row>
    <row r="226" spans="1:10" ht="24" customHeight="1">
      <c r="A226" s="2"/>
      <c r="B226" s="2"/>
      <c r="E226" s="2"/>
      <c r="F226" s="2"/>
      <c r="G226" s="2"/>
      <c r="H226" s="2"/>
      <c r="I226" s="2"/>
      <c r="J226" s="2"/>
    </row>
    <row r="227" spans="1:10" ht="24" customHeight="1">
      <c r="A227" s="2"/>
      <c r="B227" s="2"/>
      <c r="E227" s="2"/>
      <c r="F227" s="2"/>
      <c r="G227" s="2"/>
      <c r="H227" s="2"/>
      <c r="I227" s="2"/>
      <c r="J227" s="2"/>
    </row>
    <row r="228" spans="1:10" ht="24" customHeight="1">
      <c r="A228" s="2"/>
      <c r="B228" s="2"/>
      <c r="E228" s="2"/>
      <c r="F228" s="2"/>
      <c r="G228" s="2"/>
      <c r="H228" s="2"/>
      <c r="I228" s="2"/>
      <c r="J228" s="2"/>
    </row>
    <row r="229" spans="1:10" ht="24" customHeight="1">
      <c r="A229" s="2"/>
      <c r="B229" s="2"/>
      <c r="E229" s="2"/>
      <c r="F229" s="2"/>
      <c r="G229" s="2"/>
      <c r="H229" s="2"/>
      <c r="I229" s="2"/>
      <c r="J229" s="2"/>
    </row>
    <row r="230" spans="1:10" ht="24" customHeight="1">
      <c r="A230" s="2"/>
      <c r="B230" s="2"/>
      <c r="E230" s="2"/>
      <c r="F230" s="2"/>
      <c r="G230" s="2"/>
      <c r="H230" s="2"/>
      <c r="I230" s="2"/>
      <c r="J230" s="2"/>
    </row>
    <row r="231" spans="1:10" ht="24" customHeight="1">
      <c r="A231" s="2"/>
      <c r="B231" s="2"/>
      <c r="E231" s="2"/>
      <c r="F231" s="2"/>
      <c r="G231" s="2"/>
      <c r="H231" s="2"/>
      <c r="I231" s="2"/>
      <c r="J231" s="2"/>
    </row>
    <row r="232" spans="1:10" ht="24" customHeight="1">
      <c r="A232" s="2"/>
      <c r="B232" s="2"/>
      <c r="E232" s="2"/>
      <c r="F232" s="2"/>
      <c r="G232" s="2"/>
      <c r="H232" s="2"/>
      <c r="I232" s="2"/>
      <c r="J232" s="2"/>
    </row>
    <row r="233" spans="1:10" ht="24" customHeight="1">
      <c r="A233" s="2"/>
      <c r="B233" s="2"/>
      <c r="E233" s="2"/>
      <c r="F233" s="2"/>
      <c r="G233" s="2"/>
      <c r="H233" s="2"/>
      <c r="I233" s="2"/>
      <c r="J233" s="2"/>
    </row>
    <row r="234" spans="1:10" ht="24" customHeight="1">
      <c r="A234" s="2"/>
      <c r="B234" s="2"/>
      <c r="E234" s="2"/>
      <c r="F234" s="2"/>
      <c r="G234" s="2"/>
      <c r="H234" s="2"/>
      <c r="I234" s="2"/>
      <c r="J234" s="2"/>
    </row>
    <row r="235" spans="1:10" ht="24" customHeight="1">
      <c r="A235" s="2"/>
      <c r="B235" s="2"/>
      <c r="E235" s="2"/>
      <c r="F235" s="2"/>
      <c r="G235" s="2"/>
      <c r="H235" s="2"/>
      <c r="I235" s="2"/>
      <c r="J235" s="2"/>
    </row>
    <row r="236" spans="1:10" ht="24" customHeight="1">
      <c r="A236" s="2"/>
      <c r="B236" s="2"/>
      <c r="E236" s="2"/>
      <c r="F236" s="2"/>
      <c r="G236" s="2"/>
      <c r="H236" s="2"/>
      <c r="I236" s="2"/>
      <c r="J236" s="2"/>
    </row>
    <row r="237" spans="1:10" ht="24" customHeight="1">
      <c r="A237" s="2"/>
      <c r="B237" s="2"/>
      <c r="E237" s="2"/>
      <c r="F237" s="2"/>
      <c r="G237" s="2"/>
      <c r="H237" s="2"/>
      <c r="I237" s="2"/>
      <c r="J237" s="2"/>
    </row>
    <row r="238" spans="1:10" ht="24" customHeight="1">
      <c r="A238" s="2"/>
      <c r="B238" s="2"/>
      <c r="E238" s="2"/>
      <c r="F238" s="2"/>
      <c r="G238" s="2"/>
      <c r="H238" s="2"/>
      <c r="I238" s="2"/>
      <c r="J238" s="2"/>
    </row>
    <row r="239" spans="1:10" ht="24" customHeight="1">
      <c r="A239" s="2"/>
      <c r="B239" s="2"/>
      <c r="E239" s="2"/>
      <c r="F239" s="2"/>
      <c r="G239" s="2"/>
      <c r="H239" s="2"/>
      <c r="I239" s="2"/>
      <c r="J239" s="2"/>
    </row>
    <row r="240" spans="1:10" ht="24" customHeight="1">
      <c r="A240" s="2"/>
      <c r="B240" s="2"/>
      <c r="E240" s="2"/>
      <c r="F240" s="2"/>
      <c r="G240" s="2"/>
      <c r="H240" s="2"/>
      <c r="I240" s="2"/>
      <c r="J240" s="2"/>
    </row>
    <row r="241" spans="1:10" ht="24" customHeight="1">
      <c r="A241" s="2"/>
      <c r="B241" s="2"/>
      <c r="E241" s="2"/>
      <c r="F241" s="2"/>
      <c r="G241" s="2"/>
      <c r="H241" s="2"/>
      <c r="I241" s="2"/>
      <c r="J241" s="2"/>
    </row>
    <row r="242" spans="1:10" ht="24" customHeight="1">
      <c r="A242" s="2"/>
      <c r="B242" s="2"/>
      <c r="E242" s="2"/>
      <c r="F242" s="2"/>
      <c r="G242" s="2"/>
      <c r="H242" s="2"/>
      <c r="I242" s="2"/>
      <c r="J242" s="2"/>
    </row>
    <row r="243" spans="1:10" ht="24" customHeight="1">
      <c r="A243" s="2"/>
      <c r="B243" s="2"/>
      <c r="E243" s="2"/>
      <c r="F243" s="2"/>
      <c r="G243" s="2"/>
      <c r="H243" s="2"/>
      <c r="I243" s="2"/>
      <c r="J243" s="2"/>
    </row>
    <row r="244" spans="1:10" ht="24" customHeight="1">
      <c r="A244" s="2"/>
      <c r="B244" s="2"/>
      <c r="E244" s="2"/>
      <c r="F244" s="2"/>
      <c r="G244" s="2"/>
      <c r="H244" s="2"/>
      <c r="I244" s="2"/>
      <c r="J244" s="2"/>
    </row>
    <row r="245" spans="1:10" ht="24" customHeight="1">
      <c r="A245" s="2"/>
      <c r="B245" s="2"/>
      <c r="E245" s="2"/>
      <c r="F245" s="2"/>
      <c r="G245" s="2"/>
      <c r="H245" s="2"/>
      <c r="I245" s="2"/>
      <c r="J245" s="2"/>
    </row>
    <row r="246" spans="1:10" ht="24" customHeight="1">
      <c r="A246" s="2"/>
      <c r="B246" s="2"/>
      <c r="E246" s="2"/>
      <c r="F246" s="2"/>
      <c r="G246" s="2"/>
      <c r="H246" s="2"/>
      <c r="I246" s="2"/>
      <c r="J246" s="2"/>
    </row>
    <row r="247" spans="1:10" ht="24" customHeight="1">
      <c r="A247" s="2"/>
      <c r="B247" s="2"/>
      <c r="E247" s="2"/>
      <c r="F247" s="2"/>
      <c r="G247" s="2"/>
      <c r="H247" s="2"/>
      <c r="I247" s="2"/>
      <c r="J247" s="2"/>
    </row>
    <row r="248" spans="1:10" ht="24" customHeight="1">
      <c r="A248" s="2"/>
      <c r="B248" s="2"/>
      <c r="E248" s="2"/>
      <c r="F248" s="2"/>
      <c r="G248" s="2"/>
      <c r="H248" s="2"/>
      <c r="I248" s="2"/>
      <c r="J248" s="2"/>
    </row>
    <row r="249" spans="1:10" ht="24" customHeight="1">
      <c r="A249" s="2"/>
      <c r="B249" s="2"/>
      <c r="E249" s="2"/>
      <c r="F249" s="2"/>
      <c r="G249" s="2"/>
      <c r="H249" s="2"/>
      <c r="I249" s="2"/>
      <c r="J249" s="2"/>
    </row>
    <row r="250" spans="1:10" ht="24" customHeight="1">
      <c r="A250" s="2"/>
      <c r="B250" s="2"/>
      <c r="E250" s="2"/>
      <c r="F250" s="2"/>
      <c r="G250" s="2"/>
      <c r="H250" s="2"/>
      <c r="I250" s="2"/>
      <c r="J250" s="2"/>
    </row>
    <row r="251" spans="1:10" ht="24" customHeight="1">
      <c r="A251" s="2"/>
      <c r="B251" s="2"/>
      <c r="E251" s="2"/>
      <c r="F251" s="2"/>
      <c r="G251" s="2"/>
      <c r="H251" s="2"/>
      <c r="I251" s="2"/>
      <c r="J251" s="2"/>
    </row>
    <row r="252" spans="1:10" ht="24" customHeight="1">
      <c r="A252" s="2"/>
      <c r="B252" s="2"/>
      <c r="E252" s="2"/>
      <c r="F252" s="2"/>
      <c r="G252" s="2"/>
      <c r="H252" s="2"/>
      <c r="I252" s="2"/>
      <c r="J252" s="2"/>
    </row>
    <row r="253" spans="1:10" ht="24" customHeight="1">
      <c r="A253" s="2"/>
      <c r="B253" s="2"/>
      <c r="E253" s="2"/>
      <c r="F253" s="2"/>
      <c r="G253" s="2"/>
      <c r="H253" s="2"/>
      <c r="I253" s="2"/>
      <c r="J253" s="2"/>
    </row>
    <row r="254" spans="1:10" ht="24" customHeight="1">
      <c r="A254" s="2"/>
      <c r="B254" s="2"/>
      <c r="E254" s="2"/>
      <c r="F254" s="2"/>
      <c r="G254" s="2"/>
      <c r="H254" s="2"/>
      <c r="I254" s="2"/>
      <c r="J254" s="2"/>
    </row>
    <row r="255" spans="1:10" ht="24" customHeight="1">
      <c r="A255" s="2"/>
      <c r="B255" s="2"/>
      <c r="E255" s="2"/>
      <c r="F255" s="2"/>
      <c r="G255" s="2"/>
      <c r="H255" s="2"/>
      <c r="I255" s="2"/>
      <c r="J255" s="2"/>
    </row>
    <row r="256" spans="1:10" ht="24" customHeight="1">
      <c r="A256" s="2"/>
      <c r="B256" s="2"/>
      <c r="E256" s="2"/>
      <c r="F256" s="2"/>
      <c r="G256" s="2"/>
      <c r="H256" s="2"/>
      <c r="I256" s="2"/>
      <c r="J256" s="2"/>
    </row>
    <row r="257" spans="1:10" ht="24" customHeight="1">
      <c r="A257" s="2"/>
      <c r="B257" s="2"/>
      <c r="E257" s="2"/>
      <c r="F257" s="2"/>
      <c r="G257" s="2"/>
      <c r="H257" s="2"/>
      <c r="I257" s="2"/>
      <c r="J257" s="2"/>
    </row>
    <row r="258" spans="1:10" ht="24" customHeight="1">
      <c r="A258" s="2"/>
      <c r="B258" s="2"/>
      <c r="E258" s="2"/>
      <c r="F258" s="2"/>
      <c r="G258" s="2"/>
      <c r="H258" s="2"/>
      <c r="I258" s="2"/>
      <c r="J258" s="2"/>
    </row>
    <row r="259" spans="1:10" ht="24" customHeight="1">
      <c r="A259" s="2"/>
      <c r="B259" s="2"/>
      <c r="E259" s="2"/>
      <c r="F259" s="2"/>
      <c r="G259" s="2"/>
      <c r="H259" s="2"/>
      <c r="I259" s="2"/>
      <c r="J259" s="2"/>
    </row>
    <row r="260" spans="1:10" ht="24" customHeight="1">
      <c r="A260" s="2"/>
      <c r="B260" s="2"/>
      <c r="E260" s="2"/>
      <c r="F260" s="2"/>
      <c r="G260" s="2"/>
      <c r="H260" s="2"/>
      <c r="I260" s="2"/>
      <c r="J260" s="2"/>
    </row>
    <row r="261" spans="1:10" ht="24" customHeight="1">
      <c r="A261" s="2"/>
      <c r="B261" s="2"/>
      <c r="E261" s="2"/>
      <c r="F261" s="2"/>
      <c r="G261" s="2"/>
      <c r="H261" s="2"/>
      <c r="I261" s="2"/>
      <c r="J261" s="2"/>
    </row>
    <row r="262" spans="1:10" ht="24" customHeight="1">
      <c r="A262" s="2"/>
      <c r="B262" s="2"/>
      <c r="E262" s="2"/>
      <c r="F262" s="2"/>
      <c r="G262" s="2"/>
      <c r="H262" s="2"/>
      <c r="I262" s="2"/>
      <c r="J262" s="2"/>
    </row>
    <row r="263" spans="1:10" ht="24" customHeight="1">
      <c r="A263" s="2"/>
      <c r="B263" s="2"/>
      <c r="E263" s="2"/>
      <c r="F263" s="2"/>
      <c r="G263" s="2"/>
      <c r="H263" s="2"/>
      <c r="I263" s="2"/>
      <c r="J263" s="2"/>
    </row>
    <row r="264" spans="1:10" ht="24" customHeight="1">
      <c r="A264" s="2"/>
      <c r="B264" s="2"/>
      <c r="E264" s="2"/>
      <c r="F264" s="2"/>
      <c r="G264" s="2"/>
      <c r="H264" s="2"/>
      <c r="I264" s="2"/>
      <c r="J264" s="2"/>
    </row>
    <row r="265" spans="1:10" ht="24" customHeight="1">
      <c r="A265" s="2"/>
      <c r="B265" s="2"/>
      <c r="E265" s="2"/>
      <c r="F265" s="2"/>
      <c r="G265" s="2"/>
      <c r="H265" s="2"/>
      <c r="I265" s="2"/>
      <c r="J265" s="2"/>
    </row>
    <row r="266" spans="1:10" ht="24" customHeight="1">
      <c r="A266" s="2"/>
      <c r="B266" s="2"/>
      <c r="E266" s="2"/>
      <c r="F266" s="2"/>
      <c r="G266" s="2"/>
      <c r="H266" s="2"/>
      <c r="I266" s="2"/>
      <c r="J266" s="2"/>
    </row>
    <row r="267" spans="1:10" ht="24" customHeight="1">
      <c r="A267" s="2"/>
      <c r="B267" s="2"/>
      <c r="E267" s="2"/>
      <c r="F267" s="2"/>
      <c r="G267" s="2"/>
      <c r="H267" s="2"/>
      <c r="I267" s="2"/>
      <c r="J267" s="2"/>
    </row>
    <row r="268" spans="1:10" ht="24" customHeight="1">
      <c r="A268" s="2"/>
      <c r="B268" s="2"/>
      <c r="E268" s="2"/>
      <c r="F268" s="2"/>
      <c r="G268" s="2"/>
      <c r="H268" s="2"/>
      <c r="I268" s="2"/>
      <c r="J268" s="2"/>
    </row>
    <row r="269" spans="1:10" ht="24" customHeight="1">
      <c r="A269" s="2"/>
      <c r="B269" s="2"/>
      <c r="E269" s="2"/>
      <c r="F269" s="2"/>
      <c r="G269" s="2"/>
      <c r="H269" s="2"/>
      <c r="I269" s="2"/>
      <c r="J269" s="2"/>
    </row>
    <row r="270" spans="1:10" ht="24" customHeight="1">
      <c r="A270" s="2"/>
      <c r="B270" s="2"/>
      <c r="E270" s="2"/>
      <c r="F270" s="2"/>
      <c r="G270" s="2"/>
      <c r="H270" s="2"/>
      <c r="I270" s="2"/>
      <c r="J270" s="2"/>
    </row>
    <row r="271" spans="1:10" ht="24" customHeight="1">
      <c r="A271" s="2"/>
      <c r="B271" s="2"/>
      <c r="E271" s="2"/>
      <c r="F271" s="2"/>
      <c r="G271" s="2"/>
      <c r="H271" s="2"/>
      <c r="I271" s="2"/>
      <c r="J271" s="2"/>
    </row>
    <row r="272" spans="1:10" ht="24" customHeight="1">
      <c r="A272" s="2"/>
      <c r="B272" s="2"/>
      <c r="E272" s="2"/>
      <c r="F272" s="2"/>
      <c r="G272" s="2"/>
      <c r="H272" s="2"/>
      <c r="I272" s="2"/>
      <c r="J272" s="2"/>
    </row>
    <row r="273" spans="1:10" ht="24" customHeight="1">
      <c r="A273" s="2"/>
      <c r="B273" s="2"/>
      <c r="E273" s="2"/>
      <c r="F273" s="2"/>
      <c r="G273" s="2"/>
      <c r="H273" s="2"/>
      <c r="I273" s="2"/>
      <c r="J273" s="2"/>
    </row>
    <row r="274" spans="1:10" ht="24" customHeight="1">
      <c r="A274" s="2"/>
      <c r="B274" s="2"/>
      <c r="E274" s="2"/>
      <c r="F274" s="2"/>
      <c r="G274" s="2"/>
      <c r="H274" s="2"/>
      <c r="I274" s="2"/>
      <c r="J274" s="2"/>
    </row>
    <row r="275" spans="1:10" ht="24" customHeight="1">
      <c r="A275" s="2"/>
      <c r="B275" s="2"/>
      <c r="E275" s="2"/>
      <c r="F275" s="2"/>
      <c r="G275" s="2"/>
      <c r="H275" s="2"/>
      <c r="I275" s="2"/>
      <c r="J275" s="2"/>
    </row>
    <row r="276" spans="1:10" ht="24" customHeight="1">
      <c r="A276" s="2"/>
      <c r="B276" s="2"/>
      <c r="E276" s="2"/>
      <c r="F276" s="2"/>
      <c r="G276" s="2"/>
      <c r="H276" s="2"/>
      <c r="I276" s="2"/>
      <c r="J276" s="2"/>
    </row>
    <row r="277" spans="1:10" ht="24" customHeight="1">
      <c r="A277" s="2"/>
      <c r="B277" s="2"/>
      <c r="E277" s="2"/>
      <c r="F277" s="2"/>
      <c r="G277" s="2"/>
      <c r="H277" s="2"/>
      <c r="I277" s="2"/>
      <c r="J277" s="2"/>
    </row>
    <row r="278" spans="1:10" ht="24" customHeight="1">
      <c r="A278" s="2"/>
      <c r="B278" s="2"/>
      <c r="E278" s="2"/>
      <c r="F278" s="2"/>
      <c r="G278" s="2"/>
      <c r="H278" s="2"/>
      <c r="I278" s="2"/>
      <c r="J278" s="2"/>
    </row>
    <row r="279" spans="1:10" ht="24" customHeight="1">
      <c r="A279" s="2"/>
      <c r="B279" s="2"/>
      <c r="E279" s="2"/>
      <c r="F279" s="2"/>
      <c r="G279" s="2"/>
      <c r="H279" s="2"/>
      <c r="I279" s="2"/>
      <c r="J279" s="2"/>
    </row>
    <row r="280" spans="1:10" ht="24" customHeight="1">
      <c r="A280" s="2"/>
      <c r="B280" s="2"/>
      <c r="E280" s="2"/>
      <c r="F280" s="2"/>
      <c r="G280" s="2"/>
      <c r="H280" s="2"/>
      <c r="I280" s="2"/>
      <c r="J280" s="2"/>
    </row>
    <row r="281" spans="1:10" ht="24" customHeight="1">
      <c r="A281" s="2"/>
      <c r="B281" s="2"/>
      <c r="E281" s="2"/>
      <c r="F281" s="2"/>
      <c r="G281" s="2"/>
      <c r="H281" s="2"/>
      <c r="I281" s="2"/>
      <c r="J281" s="2"/>
    </row>
    <row r="282" spans="1:10" ht="24" customHeight="1">
      <c r="A282" s="2"/>
      <c r="B282" s="2"/>
      <c r="E282" s="2"/>
      <c r="F282" s="2"/>
      <c r="G282" s="2"/>
      <c r="H282" s="2"/>
      <c r="I282" s="2"/>
      <c r="J282" s="2"/>
    </row>
    <row r="283" spans="1:10" ht="24" customHeight="1">
      <c r="A283" s="2"/>
      <c r="B283" s="2"/>
      <c r="E283" s="2"/>
      <c r="F283" s="2"/>
      <c r="G283" s="2"/>
      <c r="H283" s="2"/>
      <c r="I283" s="2"/>
      <c r="J283" s="2"/>
    </row>
    <row r="284" spans="1:10" ht="24" customHeight="1">
      <c r="A284" s="2"/>
      <c r="B284" s="2"/>
      <c r="E284" s="2"/>
      <c r="F284" s="2"/>
      <c r="G284" s="2"/>
      <c r="H284" s="2"/>
      <c r="I284" s="2"/>
      <c r="J284" s="2"/>
    </row>
    <row r="285" spans="1:10" ht="24" customHeight="1">
      <c r="A285" s="2"/>
      <c r="B285" s="2"/>
      <c r="E285" s="2"/>
      <c r="F285" s="2"/>
      <c r="G285" s="2"/>
      <c r="H285" s="2"/>
      <c r="I285" s="2"/>
      <c r="J285" s="2"/>
    </row>
    <row r="286" spans="1:10" ht="24" customHeight="1">
      <c r="A286" s="2"/>
      <c r="B286" s="2"/>
      <c r="E286" s="2"/>
      <c r="F286" s="2"/>
      <c r="G286" s="2"/>
      <c r="H286" s="2"/>
      <c r="I286" s="2"/>
      <c r="J286" s="2"/>
    </row>
    <row r="287" spans="1:10" ht="24" customHeight="1">
      <c r="A287" s="2"/>
      <c r="B287" s="2"/>
      <c r="E287" s="2"/>
      <c r="F287" s="2"/>
      <c r="G287" s="2"/>
      <c r="H287" s="2"/>
      <c r="I287" s="2"/>
      <c r="J287" s="2"/>
    </row>
    <row r="288" spans="1:10" ht="24" customHeight="1">
      <c r="A288" s="2"/>
      <c r="B288" s="2"/>
      <c r="E288" s="2"/>
      <c r="F288" s="2"/>
      <c r="G288" s="2"/>
      <c r="H288" s="2"/>
      <c r="I288" s="2"/>
      <c r="J288" s="2"/>
    </row>
    <row r="289" spans="1:10" ht="24" customHeight="1">
      <c r="A289" s="2"/>
      <c r="B289" s="2"/>
      <c r="E289" s="2"/>
      <c r="F289" s="2"/>
      <c r="G289" s="2"/>
      <c r="H289" s="2"/>
      <c r="I289" s="2"/>
      <c r="J289" s="2"/>
    </row>
    <row r="290" spans="1:10" ht="24" customHeight="1">
      <c r="A290" s="2"/>
      <c r="B290" s="2"/>
      <c r="E290" s="2"/>
      <c r="F290" s="2"/>
      <c r="G290" s="2"/>
      <c r="H290" s="2"/>
      <c r="I290" s="2"/>
      <c r="J290" s="2"/>
    </row>
    <row r="291" spans="1:10" ht="24" customHeight="1">
      <c r="A291" s="2"/>
      <c r="B291" s="2"/>
      <c r="E291" s="2"/>
      <c r="F291" s="2"/>
      <c r="G291" s="2"/>
      <c r="H291" s="2"/>
      <c r="I291" s="2"/>
      <c r="J291" s="2"/>
    </row>
    <row r="292" spans="1:10" ht="24" customHeight="1">
      <c r="A292" s="2"/>
      <c r="B292" s="2"/>
      <c r="E292" s="2"/>
      <c r="F292" s="2"/>
      <c r="G292" s="2"/>
      <c r="H292" s="2"/>
      <c r="I292" s="2"/>
      <c r="J292" s="2"/>
    </row>
    <row r="293" spans="1:10" ht="24" customHeight="1">
      <c r="A293" s="2"/>
      <c r="B293" s="2"/>
      <c r="E293" s="2"/>
      <c r="F293" s="2"/>
      <c r="G293" s="2"/>
      <c r="H293" s="2"/>
      <c r="I293" s="2"/>
      <c r="J293" s="2"/>
    </row>
    <row r="294" spans="1:10" ht="24" customHeight="1">
      <c r="A294" s="2"/>
      <c r="B294" s="2"/>
      <c r="E294" s="2"/>
      <c r="F294" s="2"/>
      <c r="G294" s="2"/>
      <c r="H294" s="2"/>
      <c r="I294" s="2"/>
      <c r="J294" s="2"/>
    </row>
    <row r="295" spans="1:10" ht="24" customHeight="1">
      <c r="A295" s="2"/>
      <c r="B295" s="2"/>
      <c r="E295" s="2"/>
      <c r="F295" s="2"/>
      <c r="G295" s="2"/>
      <c r="H295" s="2"/>
      <c r="I295" s="2"/>
      <c r="J295" s="2"/>
    </row>
    <row r="296" spans="1:10" ht="24" customHeight="1">
      <c r="A296" s="2"/>
      <c r="B296" s="2"/>
      <c r="E296" s="2"/>
      <c r="F296" s="2"/>
      <c r="G296" s="2"/>
      <c r="H296" s="2"/>
      <c r="I296" s="2"/>
      <c r="J296" s="2"/>
    </row>
    <row r="297" spans="1:10" ht="24" customHeight="1">
      <c r="A297" s="2"/>
      <c r="B297" s="2"/>
      <c r="E297" s="2"/>
      <c r="F297" s="2"/>
      <c r="G297" s="2"/>
      <c r="H297" s="2"/>
      <c r="I297" s="2"/>
      <c r="J297" s="2"/>
    </row>
    <row r="298" spans="1:10" ht="24" customHeight="1">
      <c r="A298" s="2"/>
      <c r="B298" s="2"/>
      <c r="E298" s="2"/>
      <c r="F298" s="2"/>
      <c r="G298" s="2"/>
      <c r="H298" s="2"/>
      <c r="I298" s="2"/>
      <c r="J298" s="2"/>
    </row>
    <row r="299" spans="1:10" ht="24" customHeight="1">
      <c r="A299" s="2"/>
      <c r="B299" s="2"/>
      <c r="E299" s="2"/>
      <c r="F299" s="2"/>
      <c r="G299" s="2"/>
      <c r="H299" s="2"/>
      <c r="I299" s="2"/>
      <c r="J299" s="2"/>
    </row>
    <row r="300" spans="1:10" ht="24" customHeight="1">
      <c r="A300" s="2"/>
      <c r="B300" s="2"/>
      <c r="E300" s="2"/>
      <c r="F300" s="2"/>
      <c r="G300" s="2"/>
      <c r="H300" s="2"/>
      <c r="I300" s="2"/>
      <c r="J300" s="2"/>
    </row>
    <row r="301" spans="1:10" ht="24" customHeight="1">
      <c r="A301" s="2"/>
      <c r="B301" s="2"/>
      <c r="E301" s="2"/>
      <c r="F301" s="2"/>
      <c r="G301" s="2"/>
      <c r="H301" s="2"/>
      <c r="I301" s="2"/>
      <c r="J301" s="2"/>
    </row>
    <row r="302" spans="1:10" ht="24" customHeight="1">
      <c r="A302" s="2"/>
      <c r="B302" s="2"/>
      <c r="E302" s="2"/>
      <c r="F302" s="2"/>
      <c r="G302" s="2"/>
      <c r="H302" s="2"/>
      <c r="I302" s="2"/>
      <c r="J302" s="2"/>
    </row>
    <row r="303" spans="1:10" ht="24" customHeight="1">
      <c r="A303" s="2"/>
      <c r="B303" s="2"/>
      <c r="E303" s="2"/>
      <c r="F303" s="2"/>
      <c r="G303" s="2"/>
      <c r="H303" s="2"/>
      <c r="I303" s="2"/>
      <c r="J303" s="2"/>
    </row>
    <row r="304" spans="1:10" ht="24" customHeight="1">
      <c r="A304" s="2"/>
      <c r="B304" s="2"/>
      <c r="E304" s="2"/>
      <c r="F304" s="2"/>
      <c r="G304" s="2"/>
      <c r="H304" s="2"/>
      <c r="I304" s="2"/>
      <c r="J304" s="2"/>
    </row>
    <row r="305" spans="1:10" ht="24" customHeight="1">
      <c r="A305" s="2"/>
      <c r="B305" s="2"/>
      <c r="E305" s="2"/>
      <c r="F305" s="2"/>
      <c r="G305" s="2"/>
      <c r="H305" s="2"/>
      <c r="I305" s="2"/>
      <c r="J305" s="2"/>
    </row>
    <row r="306" spans="1:10" ht="24" customHeight="1">
      <c r="A306" s="2"/>
      <c r="B306" s="2"/>
      <c r="E306" s="2"/>
      <c r="F306" s="2"/>
      <c r="G306" s="2"/>
      <c r="H306" s="2"/>
      <c r="I306" s="2"/>
      <c r="J306" s="2"/>
    </row>
    <row r="307" spans="1:10" ht="24" customHeight="1">
      <c r="A307" s="2"/>
      <c r="B307" s="2"/>
      <c r="E307" s="2"/>
      <c r="F307" s="2"/>
      <c r="G307" s="2"/>
      <c r="H307" s="2"/>
      <c r="I307" s="2"/>
      <c r="J307" s="2"/>
    </row>
    <row r="308" spans="1:10" ht="24" customHeight="1">
      <c r="A308" s="2"/>
      <c r="B308" s="2"/>
      <c r="E308" s="2"/>
      <c r="F308" s="2"/>
      <c r="G308" s="2"/>
      <c r="H308" s="2"/>
      <c r="I308" s="2"/>
      <c r="J308" s="2"/>
    </row>
    <row r="309" spans="1:10" ht="24" customHeight="1">
      <c r="A309" s="2"/>
      <c r="B309" s="2"/>
      <c r="E309" s="2"/>
      <c r="F309" s="2"/>
      <c r="G309" s="2"/>
      <c r="H309" s="2"/>
      <c r="I309" s="2"/>
      <c r="J309" s="2"/>
    </row>
    <row r="310" spans="1:10" ht="24" customHeight="1">
      <c r="A310" s="2"/>
      <c r="B310" s="2"/>
      <c r="E310" s="2"/>
      <c r="F310" s="2"/>
      <c r="G310" s="2"/>
      <c r="H310" s="2"/>
      <c r="I310" s="2"/>
      <c r="J310" s="2"/>
    </row>
    <row r="311" spans="1:10" ht="24" customHeight="1">
      <c r="A311" s="2"/>
      <c r="B311" s="2"/>
      <c r="E311" s="2"/>
      <c r="F311" s="2"/>
      <c r="G311" s="2"/>
      <c r="H311" s="2"/>
      <c r="I311" s="2"/>
      <c r="J311" s="2"/>
    </row>
    <row r="312" spans="1:10" ht="24" customHeight="1">
      <c r="A312" s="2"/>
      <c r="B312" s="2"/>
      <c r="E312" s="2"/>
      <c r="F312" s="2"/>
      <c r="G312" s="2"/>
      <c r="H312" s="2"/>
      <c r="I312" s="2"/>
      <c r="J312" s="2"/>
    </row>
    <row r="313" spans="1:10" ht="24" customHeight="1">
      <c r="A313" s="2"/>
      <c r="B313" s="2"/>
      <c r="E313" s="2"/>
      <c r="F313" s="2"/>
      <c r="G313" s="2"/>
      <c r="H313" s="2"/>
      <c r="I313" s="2"/>
      <c r="J313" s="2"/>
    </row>
    <row r="314" spans="1:10" ht="24" customHeight="1">
      <c r="A314" s="2"/>
      <c r="B314" s="2"/>
      <c r="E314" s="2"/>
      <c r="F314" s="2"/>
      <c r="G314" s="2"/>
      <c r="H314" s="2"/>
      <c r="I314" s="2"/>
      <c r="J314" s="2"/>
    </row>
    <row r="315" spans="1:10" ht="24" customHeight="1">
      <c r="A315" s="2"/>
      <c r="B315" s="2"/>
      <c r="E315" s="2"/>
      <c r="F315" s="2"/>
      <c r="G315" s="2"/>
      <c r="H315" s="2"/>
      <c r="I315" s="2"/>
      <c r="J315" s="2"/>
    </row>
    <row r="316" spans="1:10" ht="24" customHeight="1">
      <c r="A316" s="2"/>
      <c r="B316" s="2"/>
      <c r="E316" s="2"/>
      <c r="F316" s="2"/>
      <c r="G316" s="2"/>
      <c r="H316" s="2"/>
      <c r="I316" s="2"/>
      <c r="J316" s="2"/>
    </row>
    <row r="317" spans="1:10" ht="24" customHeight="1">
      <c r="A317" s="2"/>
      <c r="B317" s="2"/>
      <c r="E317" s="2"/>
      <c r="F317" s="2"/>
      <c r="G317" s="2"/>
      <c r="H317" s="2"/>
      <c r="I317" s="2"/>
      <c r="J317" s="2"/>
    </row>
    <row r="318" spans="1:10" ht="24" customHeight="1">
      <c r="A318" s="2"/>
      <c r="B318" s="2"/>
      <c r="E318" s="2"/>
      <c r="F318" s="2"/>
      <c r="G318" s="2"/>
      <c r="H318" s="2"/>
      <c r="I318" s="2"/>
      <c r="J318" s="2"/>
    </row>
    <row r="319" spans="1:10" ht="24" customHeight="1">
      <c r="A319" s="2"/>
      <c r="B319" s="2"/>
      <c r="E319" s="2"/>
      <c r="F319" s="2"/>
      <c r="G319" s="2"/>
      <c r="H319" s="2"/>
      <c r="I319" s="2"/>
      <c r="J319" s="2"/>
    </row>
    <row r="320" spans="1:10" ht="24" customHeight="1">
      <c r="A320" s="2"/>
      <c r="B320" s="2"/>
      <c r="E320" s="2"/>
      <c r="F320" s="2"/>
      <c r="G320" s="2"/>
      <c r="H320" s="2"/>
      <c r="I320" s="2"/>
      <c r="J320" s="2"/>
    </row>
    <row r="321" spans="1:10" ht="24" customHeight="1">
      <c r="A321" s="2"/>
      <c r="B321" s="2"/>
      <c r="E321" s="2"/>
      <c r="F321" s="2"/>
      <c r="G321" s="2"/>
      <c r="H321" s="2"/>
      <c r="I321" s="2"/>
      <c r="J321" s="2"/>
    </row>
    <row r="322" spans="1:10" ht="24" customHeight="1">
      <c r="A322" s="2"/>
      <c r="B322" s="2"/>
      <c r="E322" s="2"/>
      <c r="F322" s="2"/>
      <c r="G322" s="2"/>
      <c r="H322" s="2"/>
      <c r="I322" s="2"/>
      <c r="J322" s="2"/>
    </row>
    <row r="323" spans="1:10" ht="24" customHeight="1">
      <c r="A323" s="2"/>
      <c r="B323" s="2"/>
      <c r="E323" s="2"/>
      <c r="F323" s="2"/>
      <c r="G323" s="2"/>
      <c r="H323" s="2"/>
      <c r="I323" s="2"/>
      <c r="J323" s="2"/>
    </row>
    <row r="324" spans="1:10" ht="24" customHeight="1">
      <c r="A324" s="2"/>
      <c r="B324" s="2"/>
      <c r="E324" s="2"/>
      <c r="F324" s="2"/>
      <c r="G324" s="2"/>
      <c r="H324" s="2"/>
      <c r="I324" s="2"/>
      <c r="J324" s="2"/>
    </row>
    <row r="325" spans="1:10" ht="24" customHeight="1">
      <c r="A325" s="2"/>
      <c r="B325" s="2"/>
      <c r="E325" s="2"/>
      <c r="F325" s="2"/>
      <c r="G325" s="2"/>
      <c r="H325" s="2"/>
      <c r="I325" s="2"/>
      <c r="J325" s="2"/>
    </row>
    <row r="326" spans="1:10" ht="24" customHeight="1">
      <c r="A326" s="2"/>
      <c r="B326" s="2"/>
      <c r="E326" s="2"/>
      <c r="F326" s="2"/>
      <c r="G326" s="2"/>
      <c r="H326" s="2"/>
      <c r="I326" s="2"/>
      <c r="J326" s="2"/>
    </row>
    <row r="327" spans="1:10" ht="24" customHeight="1">
      <c r="A327" s="2"/>
      <c r="B327" s="2"/>
      <c r="E327" s="2"/>
      <c r="F327" s="2"/>
      <c r="G327" s="2"/>
      <c r="H327" s="2"/>
      <c r="I327" s="2"/>
      <c r="J327" s="2"/>
    </row>
    <row r="328" spans="1:10" ht="24" customHeight="1">
      <c r="A328" s="2"/>
      <c r="B328" s="2"/>
      <c r="E328" s="2"/>
      <c r="F328" s="2"/>
      <c r="G328" s="2"/>
      <c r="H328" s="2"/>
      <c r="I328" s="2"/>
      <c r="J328" s="2"/>
    </row>
    <row r="329" spans="1:10" ht="24" customHeight="1">
      <c r="A329" s="2"/>
      <c r="B329" s="2"/>
      <c r="E329" s="2"/>
      <c r="F329" s="2"/>
      <c r="G329" s="2"/>
      <c r="H329" s="2"/>
      <c r="I329" s="2"/>
      <c r="J329" s="2"/>
    </row>
    <row r="330" spans="1:10" ht="24" customHeight="1">
      <c r="A330" s="2"/>
      <c r="B330" s="2"/>
      <c r="E330" s="2"/>
      <c r="F330" s="2"/>
      <c r="G330" s="2"/>
      <c r="H330" s="2"/>
      <c r="I330" s="2"/>
      <c r="J330" s="2"/>
    </row>
    <row r="331" spans="1:10" ht="24" customHeight="1">
      <c r="A331" s="2"/>
      <c r="B331" s="2"/>
      <c r="E331" s="2"/>
      <c r="F331" s="2"/>
      <c r="G331" s="2"/>
      <c r="H331" s="2"/>
      <c r="I331" s="2"/>
      <c r="J331" s="2"/>
    </row>
    <row r="332" spans="1:10" ht="24" customHeight="1">
      <c r="A332" s="2"/>
      <c r="B332" s="2"/>
      <c r="E332" s="2"/>
      <c r="F332" s="2"/>
      <c r="G332" s="2"/>
      <c r="H332" s="2"/>
      <c r="I332" s="2"/>
      <c r="J332" s="2"/>
    </row>
    <row r="333" spans="1:10" ht="24" customHeight="1">
      <c r="A333" s="2"/>
      <c r="B333" s="2"/>
      <c r="E333" s="2"/>
      <c r="F333" s="2"/>
      <c r="G333" s="2"/>
      <c r="H333" s="2"/>
      <c r="I333" s="2"/>
      <c r="J333" s="2"/>
    </row>
    <row r="334" spans="1:10" ht="24" customHeight="1">
      <c r="A334" s="2"/>
      <c r="B334" s="2"/>
      <c r="E334" s="2"/>
      <c r="F334" s="2"/>
      <c r="G334" s="2"/>
      <c r="H334" s="2"/>
      <c r="I334" s="2"/>
      <c r="J334" s="2"/>
    </row>
    <row r="335" spans="1:10" ht="24" customHeight="1">
      <c r="A335" s="2"/>
      <c r="B335" s="2"/>
      <c r="E335" s="2"/>
      <c r="F335" s="2"/>
      <c r="G335" s="2"/>
      <c r="H335" s="2"/>
      <c r="I335" s="2"/>
      <c r="J335" s="2"/>
    </row>
    <row r="336" spans="1:10" ht="24" customHeight="1">
      <c r="A336" s="2"/>
      <c r="B336" s="2"/>
      <c r="E336" s="2"/>
      <c r="F336" s="2"/>
      <c r="G336" s="2"/>
      <c r="H336" s="2"/>
      <c r="I336" s="2"/>
      <c r="J336" s="2"/>
    </row>
    <row r="337" spans="1:10" ht="24" customHeight="1">
      <c r="A337" s="2"/>
      <c r="B337" s="2"/>
      <c r="E337" s="2"/>
      <c r="F337" s="2"/>
      <c r="G337" s="2"/>
      <c r="H337" s="2"/>
      <c r="I337" s="2"/>
      <c r="J337" s="2"/>
    </row>
    <row r="338" spans="1:10" ht="24" customHeight="1">
      <c r="A338" s="2"/>
      <c r="B338" s="2"/>
      <c r="E338" s="2"/>
      <c r="F338" s="2"/>
      <c r="G338" s="2"/>
      <c r="H338" s="2"/>
      <c r="I338" s="2"/>
      <c r="J338" s="2"/>
    </row>
    <row r="339" spans="1:10" ht="24" customHeight="1">
      <c r="A339" s="2"/>
      <c r="B339" s="2"/>
      <c r="E339" s="2"/>
      <c r="F339" s="2"/>
      <c r="G339" s="2"/>
      <c r="H339" s="2"/>
      <c r="I339" s="2"/>
      <c r="J339" s="2"/>
    </row>
    <row r="340" spans="1:10" ht="24" customHeight="1">
      <c r="A340" s="2"/>
      <c r="B340" s="2"/>
      <c r="E340" s="2"/>
      <c r="F340" s="2"/>
      <c r="G340" s="2"/>
      <c r="H340" s="2"/>
      <c r="I340" s="2"/>
      <c r="J340" s="2"/>
    </row>
    <row r="341" spans="1:10" ht="24" customHeight="1">
      <c r="A341" s="2"/>
      <c r="B341" s="2"/>
      <c r="E341" s="2"/>
      <c r="F341" s="2"/>
      <c r="G341" s="2"/>
      <c r="H341" s="2"/>
      <c r="I341" s="2"/>
      <c r="J341" s="2"/>
    </row>
    <row r="342" spans="1:10" ht="24" customHeight="1">
      <c r="A342" s="2"/>
      <c r="B342" s="2"/>
      <c r="E342" s="2"/>
      <c r="F342" s="2"/>
      <c r="G342" s="2"/>
      <c r="H342" s="2"/>
      <c r="I342" s="2"/>
      <c r="J342" s="2"/>
    </row>
    <row r="343" spans="1:10" ht="24" customHeight="1">
      <c r="A343" s="2"/>
      <c r="B343" s="2"/>
      <c r="E343" s="2"/>
      <c r="F343" s="2"/>
      <c r="G343" s="2"/>
      <c r="H343" s="2"/>
      <c r="I343" s="2"/>
      <c r="J343" s="2"/>
    </row>
    <row r="344" spans="1:10" ht="24" customHeight="1">
      <c r="A344" s="2"/>
      <c r="B344" s="2"/>
      <c r="E344" s="2"/>
      <c r="F344" s="2"/>
      <c r="G344" s="2"/>
      <c r="H344" s="2"/>
      <c r="I344" s="2"/>
      <c r="J344" s="2"/>
    </row>
    <row r="345" spans="1:10" ht="24" customHeight="1">
      <c r="A345" s="2"/>
      <c r="B345" s="2"/>
      <c r="E345" s="2"/>
      <c r="F345" s="2"/>
      <c r="G345" s="2"/>
      <c r="H345" s="2"/>
      <c r="I345" s="2"/>
      <c r="J345" s="2"/>
    </row>
    <row r="346" spans="1:10" ht="24" customHeight="1">
      <c r="A346" s="2"/>
      <c r="B346" s="2"/>
      <c r="E346" s="2"/>
      <c r="F346" s="2"/>
      <c r="G346" s="2"/>
      <c r="H346" s="2"/>
      <c r="I346" s="2"/>
      <c r="J346" s="2"/>
    </row>
    <row r="347" spans="1:10" ht="24" customHeight="1">
      <c r="A347" s="2"/>
      <c r="B347" s="2"/>
      <c r="E347" s="2"/>
      <c r="F347" s="2"/>
      <c r="G347" s="2"/>
      <c r="H347" s="2"/>
      <c r="I347" s="2"/>
      <c r="J347" s="2"/>
    </row>
    <row r="348" spans="1:10" ht="24" customHeight="1">
      <c r="A348" s="2"/>
      <c r="B348" s="2"/>
      <c r="E348" s="2"/>
      <c r="F348" s="2"/>
      <c r="G348" s="2"/>
      <c r="H348" s="2"/>
      <c r="I348" s="2"/>
      <c r="J348" s="2"/>
    </row>
    <row r="349" spans="1:10" ht="24" customHeight="1">
      <c r="A349" s="2"/>
      <c r="B349" s="2"/>
      <c r="E349" s="2"/>
      <c r="F349" s="2"/>
      <c r="G349" s="2"/>
      <c r="H349" s="2"/>
      <c r="I349" s="2"/>
      <c r="J349" s="2"/>
    </row>
    <row r="350" spans="1:10" ht="24" customHeight="1">
      <c r="A350" s="2"/>
      <c r="B350" s="2"/>
      <c r="E350" s="2"/>
      <c r="F350" s="2"/>
      <c r="G350" s="2"/>
      <c r="H350" s="2"/>
      <c r="I350" s="2"/>
      <c r="J350" s="2"/>
    </row>
    <row r="351" spans="1:10" ht="24" customHeight="1">
      <c r="A351" s="2"/>
      <c r="B351" s="2"/>
      <c r="E351" s="2"/>
      <c r="F351" s="2"/>
      <c r="G351" s="2"/>
      <c r="H351" s="2"/>
      <c r="I351" s="2"/>
      <c r="J351" s="2"/>
    </row>
    <row r="352" spans="1:10" ht="24" customHeight="1">
      <c r="A352" s="2"/>
      <c r="B352" s="2"/>
      <c r="E352" s="2"/>
      <c r="F352" s="2"/>
      <c r="G352" s="2"/>
      <c r="H352" s="2"/>
      <c r="I352" s="2"/>
      <c r="J352" s="2"/>
    </row>
    <row r="353" spans="1:10" ht="24" customHeight="1">
      <c r="A353" s="2"/>
      <c r="B353" s="2"/>
      <c r="E353" s="2"/>
      <c r="F353" s="2"/>
      <c r="G353" s="2"/>
      <c r="H353" s="2"/>
      <c r="I353" s="2"/>
      <c r="J353" s="2"/>
    </row>
    <row r="354" spans="1:10" ht="24" customHeight="1">
      <c r="A354" s="2"/>
      <c r="B354" s="2"/>
      <c r="E354" s="2"/>
      <c r="F354" s="2"/>
      <c r="G354" s="2"/>
      <c r="H354" s="2"/>
      <c r="I354" s="2"/>
      <c r="J354" s="2"/>
    </row>
    <row r="355" spans="1:10" ht="24" customHeight="1">
      <c r="A355" s="2"/>
      <c r="B355" s="2"/>
      <c r="E355" s="2"/>
      <c r="F355" s="2"/>
      <c r="G355" s="2"/>
      <c r="H355" s="2"/>
      <c r="I355" s="2"/>
      <c r="J355" s="2"/>
    </row>
    <row r="356" spans="1:10" ht="24" customHeight="1">
      <c r="A356" s="2"/>
      <c r="B356" s="2"/>
      <c r="E356" s="2"/>
      <c r="F356" s="2"/>
      <c r="G356" s="2"/>
      <c r="H356" s="2"/>
      <c r="I356" s="2"/>
      <c r="J356" s="2"/>
    </row>
    <row r="357" spans="1:10" ht="24" customHeight="1">
      <c r="A357" s="2"/>
      <c r="B357" s="2"/>
      <c r="E357" s="2"/>
      <c r="F357" s="2"/>
      <c r="G357" s="2"/>
      <c r="H357" s="2"/>
      <c r="I357" s="2"/>
      <c r="J357" s="2"/>
    </row>
    <row r="358" spans="1:10" ht="24" customHeight="1">
      <c r="A358" s="2"/>
      <c r="B358" s="2"/>
      <c r="E358" s="2"/>
      <c r="F358" s="2"/>
      <c r="G358" s="2"/>
      <c r="H358" s="2"/>
      <c r="I358" s="2"/>
      <c r="J358" s="2"/>
    </row>
    <row r="359" spans="1:10" ht="24" customHeight="1">
      <c r="A359" s="2"/>
      <c r="B359" s="2"/>
      <c r="E359" s="2"/>
      <c r="F359" s="2"/>
      <c r="G359" s="2"/>
      <c r="H359" s="2"/>
      <c r="I359" s="2"/>
      <c r="J359" s="2"/>
    </row>
    <row r="360" spans="1:10" ht="24" customHeight="1">
      <c r="A360" s="2"/>
      <c r="B360" s="2"/>
      <c r="E360" s="2"/>
      <c r="F360" s="2"/>
      <c r="G360" s="2"/>
      <c r="H360" s="2"/>
      <c r="I360" s="2"/>
      <c r="J360" s="2"/>
    </row>
    <row r="361" spans="1:10" ht="24" customHeight="1">
      <c r="A361" s="2"/>
      <c r="B361" s="2"/>
      <c r="E361" s="2"/>
      <c r="F361" s="2"/>
      <c r="G361" s="2"/>
      <c r="H361" s="2"/>
      <c r="I361" s="2"/>
      <c r="J361" s="2"/>
    </row>
    <row r="362" spans="1:10" ht="24" customHeight="1">
      <c r="A362" s="2"/>
      <c r="B362" s="2"/>
      <c r="E362" s="2"/>
      <c r="F362" s="2"/>
      <c r="G362" s="2"/>
      <c r="H362" s="2"/>
      <c r="I362" s="2"/>
      <c r="J362" s="2"/>
    </row>
    <row r="363" spans="1:10" ht="24" customHeight="1">
      <c r="A363" s="2"/>
      <c r="B363" s="2"/>
      <c r="E363" s="2"/>
      <c r="F363" s="2"/>
      <c r="G363" s="2"/>
      <c r="H363" s="2"/>
      <c r="I363" s="2"/>
      <c r="J363" s="2"/>
    </row>
    <row r="364" spans="1:10" ht="24" customHeight="1">
      <c r="A364" s="2"/>
      <c r="B364" s="2"/>
      <c r="E364" s="2"/>
      <c r="F364" s="2"/>
      <c r="G364" s="2"/>
      <c r="H364" s="2"/>
      <c r="I364" s="2"/>
      <c r="J364" s="2"/>
    </row>
    <row r="365" spans="1:10" ht="24" customHeight="1">
      <c r="A365" s="2"/>
      <c r="B365" s="2"/>
      <c r="E365" s="2"/>
      <c r="F365" s="2"/>
      <c r="G365" s="2"/>
      <c r="H365" s="2"/>
      <c r="I365" s="2"/>
      <c r="J365" s="2"/>
    </row>
    <row r="366" spans="1:10" ht="24" customHeight="1">
      <c r="A366" s="2"/>
      <c r="B366" s="2"/>
      <c r="E366" s="2"/>
      <c r="F366" s="2"/>
      <c r="G366" s="2"/>
      <c r="H366" s="2"/>
      <c r="I366" s="2"/>
      <c r="J366" s="2"/>
    </row>
    <row r="367" spans="1:10" ht="24" customHeight="1">
      <c r="A367" s="2"/>
      <c r="B367" s="2"/>
      <c r="E367" s="2"/>
      <c r="F367" s="2"/>
      <c r="G367" s="2"/>
      <c r="H367" s="2"/>
      <c r="I367" s="2"/>
      <c r="J367" s="2"/>
    </row>
    <row r="368" spans="1:10" ht="24" customHeight="1">
      <c r="A368" s="2"/>
      <c r="B368" s="2"/>
      <c r="E368" s="2"/>
      <c r="F368" s="2"/>
      <c r="G368" s="2"/>
      <c r="H368" s="2"/>
      <c r="I368" s="2"/>
      <c r="J368" s="2"/>
    </row>
    <row r="369" spans="1:10" ht="24" customHeight="1">
      <c r="A369" s="2"/>
      <c r="B369" s="2"/>
      <c r="E369" s="2"/>
      <c r="F369" s="2"/>
      <c r="G369" s="2"/>
      <c r="H369" s="2"/>
      <c r="I369" s="2"/>
      <c r="J369" s="2"/>
    </row>
    <row r="370" spans="1:10" ht="24" customHeight="1">
      <c r="A370" s="2"/>
      <c r="B370" s="2"/>
      <c r="E370" s="2"/>
      <c r="F370" s="2"/>
      <c r="G370" s="2"/>
      <c r="H370" s="2"/>
      <c r="I370" s="2"/>
      <c r="J370" s="2"/>
    </row>
    <row r="371" spans="1:10" ht="24" customHeight="1">
      <c r="A371" s="2"/>
      <c r="B371" s="2"/>
      <c r="E371" s="2"/>
      <c r="F371" s="2"/>
      <c r="G371" s="2"/>
      <c r="H371" s="2"/>
      <c r="I371" s="2"/>
      <c r="J371" s="2"/>
    </row>
    <row r="372" spans="1:10" ht="24" customHeight="1">
      <c r="A372" s="2"/>
      <c r="B372" s="2"/>
      <c r="E372" s="2"/>
      <c r="F372" s="2"/>
      <c r="G372" s="2"/>
      <c r="H372" s="2"/>
      <c r="I372" s="2"/>
      <c r="J372" s="2"/>
    </row>
    <row r="373" spans="1:10" ht="24" customHeight="1">
      <c r="A373" s="2"/>
      <c r="B373" s="2"/>
      <c r="E373" s="2"/>
      <c r="F373" s="2"/>
      <c r="G373" s="2"/>
      <c r="H373" s="2"/>
      <c r="I373" s="2"/>
      <c r="J373" s="2"/>
    </row>
    <row r="374" spans="1:10" ht="24" customHeight="1">
      <c r="A374" s="2"/>
      <c r="B374" s="2"/>
      <c r="E374" s="2"/>
      <c r="F374" s="2"/>
      <c r="G374" s="2"/>
      <c r="H374" s="2"/>
      <c r="I374" s="2"/>
      <c r="J374" s="2"/>
    </row>
    <row r="375" spans="1:10" ht="24" customHeight="1">
      <c r="A375" s="2"/>
      <c r="B375" s="2"/>
      <c r="E375" s="2"/>
      <c r="F375" s="2"/>
      <c r="G375" s="2"/>
      <c r="H375" s="2"/>
      <c r="I375" s="2"/>
      <c r="J375" s="2"/>
    </row>
    <row r="376" spans="1:10" ht="24" customHeight="1">
      <c r="A376" s="2"/>
      <c r="B376" s="2"/>
      <c r="E376" s="2"/>
      <c r="F376" s="2"/>
      <c r="G376" s="2"/>
      <c r="H376" s="2"/>
      <c r="I376" s="2"/>
      <c r="J376" s="2"/>
    </row>
    <row r="377" spans="1:10" ht="24" customHeight="1">
      <c r="A377" s="2"/>
      <c r="B377" s="2"/>
      <c r="E377" s="2"/>
      <c r="F377" s="2"/>
      <c r="G377" s="2"/>
      <c r="H377" s="2"/>
      <c r="I377" s="2"/>
      <c r="J377" s="2"/>
    </row>
    <row r="378" spans="1:10" ht="24" customHeight="1">
      <c r="A378" s="2"/>
      <c r="B378" s="2"/>
      <c r="E378" s="2"/>
      <c r="F378" s="2"/>
      <c r="G378" s="2"/>
      <c r="H378" s="2"/>
      <c r="I378" s="2"/>
      <c r="J378" s="2"/>
    </row>
    <row r="379" spans="1:10" ht="24" customHeight="1">
      <c r="A379" s="2"/>
      <c r="B379" s="2"/>
      <c r="E379" s="2"/>
      <c r="F379" s="2"/>
      <c r="G379" s="2"/>
      <c r="H379" s="2"/>
      <c r="I379" s="2"/>
      <c r="J379" s="2"/>
    </row>
    <row r="380" spans="1:10" ht="24" customHeight="1">
      <c r="A380" s="2"/>
      <c r="B380" s="2"/>
      <c r="E380" s="2"/>
      <c r="F380" s="2"/>
      <c r="G380" s="2"/>
      <c r="H380" s="2"/>
      <c r="I380" s="2"/>
      <c r="J380" s="2"/>
    </row>
    <row r="381" spans="1:10" ht="24" customHeight="1">
      <c r="A381" s="2"/>
      <c r="B381" s="2"/>
      <c r="E381" s="2"/>
      <c r="F381" s="2"/>
      <c r="G381" s="2"/>
      <c r="H381" s="2"/>
      <c r="I381" s="2"/>
      <c r="J381" s="2"/>
    </row>
    <row r="382" spans="1:10" ht="24" customHeight="1">
      <c r="A382" s="2"/>
      <c r="B382" s="2"/>
      <c r="E382" s="2"/>
      <c r="F382" s="2"/>
      <c r="G382" s="2"/>
      <c r="H382" s="2"/>
      <c r="I382" s="2"/>
      <c r="J382" s="2"/>
    </row>
    <row r="383" spans="1:10" ht="24" customHeight="1">
      <c r="A383" s="2"/>
      <c r="B383" s="2"/>
      <c r="E383" s="2"/>
      <c r="F383" s="2"/>
      <c r="G383" s="2"/>
      <c r="H383" s="2"/>
      <c r="I383" s="2"/>
      <c r="J383" s="2"/>
    </row>
    <row r="384" spans="1:10" ht="24" customHeight="1">
      <c r="A384" s="2"/>
      <c r="B384" s="2"/>
      <c r="E384" s="2"/>
      <c r="F384" s="2"/>
      <c r="G384" s="2"/>
      <c r="H384" s="2"/>
      <c r="I384" s="2"/>
      <c r="J384" s="2"/>
    </row>
    <row r="385" spans="1:10" ht="24" customHeight="1">
      <c r="A385" s="2"/>
      <c r="B385" s="2"/>
      <c r="E385" s="2"/>
      <c r="F385" s="2"/>
      <c r="G385" s="2"/>
      <c r="H385" s="2"/>
      <c r="I385" s="2"/>
      <c r="J385" s="2"/>
    </row>
    <row r="386" spans="1:10" ht="24" customHeight="1">
      <c r="A386" s="2"/>
      <c r="B386" s="2"/>
      <c r="E386" s="2"/>
      <c r="F386" s="2"/>
      <c r="G386" s="2"/>
      <c r="H386" s="2"/>
      <c r="I386" s="2"/>
      <c r="J386" s="2"/>
    </row>
    <row r="387" spans="1:10" ht="24" customHeight="1">
      <c r="A387" s="2"/>
      <c r="B387" s="2"/>
      <c r="E387" s="2"/>
      <c r="F387" s="2"/>
      <c r="G387" s="2"/>
      <c r="H387" s="2"/>
      <c r="I387" s="2"/>
      <c r="J387" s="2"/>
    </row>
    <row r="388" spans="1:10" ht="24" customHeight="1">
      <c r="A388" s="2"/>
      <c r="B388" s="2"/>
      <c r="E388" s="2"/>
      <c r="F388" s="2"/>
      <c r="G388" s="2"/>
      <c r="H388" s="2"/>
      <c r="I388" s="2"/>
      <c r="J388" s="2"/>
    </row>
    <row r="389" spans="1:10" ht="24" customHeight="1">
      <c r="A389" s="2"/>
      <c r="B389" s="2"/>
      <c r="E389" s="2"/>
      <c r="F389" s="2"/>
      <c r="G389" s="2"/>
      <c r="H389" s="2"/>
      <c r="I389" s="2"/>
      <c r="J389" s="2"/>
    </row>
    <row r="390" spans="1:10" ht="24" customHeight="1">
      <c r="A390" s="2"/>
      <c r="B390" s="2"/>
      <c r="E390" s="2"/>
      <c r="F390" s="2"/>
      <c r="G390" s="2"/>
      <c r="H390" s="2"/>
      <c r="I390" s="2"/>
      <c r="J390" s="2"/>
    </row>
    <row r="391" spans="1:10" ht="24" customHeight="1">
      <c r="A391" s="2"/>
      <c r="B391" s="2"/>
      <c r="E391" s="2"/>
      <c r="F391" s="2"/>
      <c r="G391" s="2"/>
      <c r="H391" s="2"/>
      <c r="I391" s="2"/>
      <c r="J391" s="2"/>
    </row>
    <row r="392" spans="1:10" ht="24" customHeight="1">
      <c r="A392" s="2"/>
      <c r="B392" s="2"/>
      <c r="E392" s="2"/>
      <c r="F392" s="2"/>
      <c r="G392" s="2"/>
      <c r="H392" s="2"/>
      <c r="I392" s="2"/>
      <c r="J392" s="2"/>
    </row>
    <row r="393" spans="1:10" ht="24" customHeight="1">
      <c r="A393" s="2"/>
      <c r="B393" s="2"/>
      <c r="E393" s="2"/>
      <c r="F393" s="2"/>
      <c r="G393" s="2"/>
      <c r="H393" s="2"/>
      <c r="I393" s="2"/>
      <c r="J393" s="2"/>
    </row>
    <row r="394" spans="1:10" ht="24" customHeight="1">
      <c r="A394" s="2"/>
      <c r="B394" s="2"/>
      <c r="E394" s="2"/>
      <c r="F394" s="2"/>
      <c r="G394" s="2"/>
      <c r="H394" s="2"/>
      <c r="I394" s="2"/>
      <c r="J394" s="2"/>
    </row>
    <row r="395" spans="1:10" ht="24" customHeight="1">
      <c r="A395" s="2"/>
      <c r="B395" s="2"/>
      <c r="E395" s="2"/>
      <c r="F395" s="2"/>
      <c r="G395" s="2"/>
      <c r="H395" s="2"/>
      <c r="I395" s="2"/>
      <c r="J395" s="2"/>
    </row>
    <row r="396" spans="1:10" ht="24" customHeight="1">
      <c r="A396" s="2"/>
      <c r="B396" s="2"/>
      <c r="E396" s="2"/>
      <c r="F396" s="2"/>
      <c r="G396" s="2"/>
      <c r="H396" s="2"/>
      <c r="I396" s="2"/>
      <c r="J396" s="2"/>
    </row>
    <row r="397" spans="1:10" ht="24" customHeight="1">
      <c r="A397" s="2"/>
      <c r="B397" s="2"/>
      <c r="E397" s="2"/>
      <c r="F397" s="2"/>
      <c r="G397" s="2"/>
      <c r="H397" s="2"/>
      <c r="I397" s="2"/>
      <c r="J397" s="2"/>
    </row>
    <row r="398" spans="1:10" ht="24" customHeight="1">
      <c r="A398" s="2"/>
      <c r="B398" s="2"/>
      <c r="E398" s="2"/>
      <c r="F398" s="2"/>
      <c r="G398" s="2"/>
      <c r="H398" s="2"/>
      <c r="I398" s="2"/>
      <c r="J398" s="2"/>
    </row>
    <row r="399" spans="1:10" ht="24" customHeight="1">
      <c r="A399" s="2"/>
      <c r="B399" s="2"/>
      <c r="E399" s="2"/>
      <c r="F399" s="2"/>
      <c r="G399" s="2"/>
      <c r="H399" s="2"/>
      <c r="I399" s="2"/>
      <c r="J399" s="2"/>
    </row>
    <row r="400" spans="1:10" ht="24" customHeight="1">
      <c r="A400" s="2"/>
      <c r="B400" s="2"/>
      <c r="E400" s="2"/>
      <c r="F400" s="2"/>
      <c r="G400" s="2"/>
      <c r="H400" s="2"/>
      <c r="I400" s="2"/>
      <c r="J400" s="2"/>
    </row>
    <row r="401" spans="1:10" ht="24" customHeight="1">
      <c r="A401" s="2"/>
      <c r="B401" s="2"/>
      <c r="E401" s="2"/>
      <c r="F401" s="2"/>
      <c r="G401" s="2"/>
      <c r="H401" s="2"/>
      <c r="I401" s="2"/>
      <c r="J401" s="2"/>
    </row>
    <row r="402" spans="1:10" ht="24" customHeight="1">
      <c r="A402" s="2"/>
      <c r="B402" s="2"/>
      <c r="E402" s="2"/>
      <c r="F402" s="2"/>
      <c r="G402" s="2"/>
      <c r="H402" s="2"/>
      <c r="I402" s="2"/>
      <c r="J402" s="2"/>
    </row>
    <row r="403" spans="1:10" ht="24" customHeight="1">
      <c r="A403" s="2"/>
      <c r="B403" s="2"/>
      <c r="E403" s="2"/>
      <c r="F403" s="2"/>
      <c r="G403" s="2"/>
      <c r="H403" s="2"/>
      <c r="I403" s="2"/>
      <c r="J403" s="2"/>
    </row>
    <row r="404" spans="1:10" ht="24" customHeight="1">
      <c r="A404" s="2"/>
      <c r="B404" s="2"/>
      <c r="E404" s="2"/>
      <c r="F404" s="2"/>
      <c r="G404" s="2"/>
      <c r="H404" s="2"/>
      <c r="I404" s="2"/>
      <c r="J404" s="2"/>
    </row>
    <row r="405" spans="1:10" ht="24" customHeight="1">
      <c r="A405" s="2"/>
      <c r="B405" s="2"/>
      <c r="E405" s="2"/>
      <c r="F405" s="2"/>
      <c r="G405" s="2"/>
      <c r="H405" s="2"/>
      <c r="I405" s="2"/>
      <c r="J405" s="2"/>
    </row>
    <row r="406" spans="1:10" ht="24" customHeight="1">
      <c r="A406" s="2"/>
      <c r="B406" s="2"/>
      <c r="E406" s="2"/>
      <c r="F406" s="2"/>
      <c r="G406" s="2"/>
      <c r="H406" s="2"/>
      <c r="I406" s="2"/>
      <c r="J406" s="2"/>
    </row>
    <row r="407" spans="1:10" ht="24" customHeight="1">
      <c r="A407" s="2"/>
      <c r="B407" s="2"/>
      <c r="E407" s="2"/>
      <c r="F407" s="2"/>
      <c r="G407" s="2"/>
      <c r="H407" s="2"/>
      <c r="I407" s="2"/>
      <c r="J407" s="2"/>
    </row>
    <row r="408" spans="1:10" ht="24" customHeight="1">
      <c r="A408" s="2"/>
      <c r="B408" s="2"/>
      <c r="E408" s="2"/>
      <c r="F408" s="2"/>
      <c r="G408" s="2"/>
      <c r="H408" s="2"/>
      <c r="I408" s="2"/>
      <c r="J408" s="2"/>
    </row>
    <row r="409" spans="1:10" ht="24" customHeight="1">
      <c r="A409" s="2"/>
      <c r="B409" s="2"/>
      <c r="E409" s="2"/>
      <c r="F409" s="2"/>
      <c r="G409" s="2"/>
      <c r="H409" s="2"/>
      <c r="I409" s="2"/>
      <c r="J409" s="2"/>
    </row>
    <row r="410" spans="1:10" ht="24" customHeight="1">
      <c r="A410" s="2"/>
      <c r="B410" s="2"/>
      <c r="E410" s="2"/>
      <c r="F410" s="2"/>
      <c r="G410" s="2"/>
      <c r="H410" s="2"/>
      <c r="I410" s="2"/>
      <c r="J410" s="2"/>
    </row>
    <row r="411" spans="1:10" ht="24" customHeight="1">
      <c r="A411" s="2"/>
      <c r="B411" s="2"/>
      <c r="E411" s="2"/>
      <c r="F411" s="2"/>
      <c r="G411" s="2"/>
      <c r="H411" s="2"/>
      <c r="I411" s="2"/>
      <c r="J411" s="2"/>
    </row>
    <row r="412" spans="1:10" ht="24" customHeight="1">
      <c r="A412" s="2"/>
      <c r="B412" s="2"/>
      <c r="E412" s="2"/>
      <c r="F412" s="2"/>
      <c r="G412" s="2"/>
      <c r="H412" s="2"/>
      <c r="I412" s="2"/>
      <c r="J412" s="2"/>
    </row>
    <row r="413" spans="1:10" ht="24" customHeight="1">
      <c r="A413" s="2"/>
      <c r="B413" s="2"/>
      <c r="E413" s="2"/>
      <c r="F413" s="2"/>
      <c r="G413" s="2"/>
      <c r="H413" s="2"/>
      <c r="I413" s="2"/>
      <c r="J413" s="2"/>
    </row>
    <row r="414" spans="1:10" ht="24" customHeight="1">
      <c r="A414" s="2"/>
      <c r="B414" s="2"/>
      <c r="E414" s="2"/>
      <c r="F414" s="2"/>
      <c r="G414" s="2"/>
      <c r="H414" s="2"/>
      <c r="I414" s="2"/>
      <c r="J414" s="2"/>
    </row>
    <row r="415" spans="1:10" ht="24" customHeight="1">
      <c r="A415" s="2"/>
      <c r="B415" s="2"/>
      <c r="E415" s="2"/>
      <c r="F415" s="2"/>
      <c r="G415" s="2"/>
      <c r="H415" s="2"/>
      <c r="I415" s="2"/>
      <c r="J415" s="2"/>
    </row>
    <row r="416" spans="1:10" ht="24" customHeight="1">
      <c r="A416" s="2"/>
      <c r="B416" s="2"/>
      <c r="E416" s="2"/>
      <c r="F416" s="2"/>
      <c r="G416" s="2"/>
      <c r="H416" s="2"/>
      <c r="I416" s="2"/>
      <c r="J416" s="2"/>
    </row>
    <row r="417" spans="1:10" ht="24" customHeight="1">
      <c r="A417" s="2"/>
      <c r="B417" s="2"/>
      <c r="E417" s="2"/>
      <c r="F417" s="2"/>
      <c r="G417" s="2"/>
      <c r="H417" s="2"/>
      <c r="I417" s="2"/>
      <c r="J417" s="2"/>
    </row>
    <row r="418" spans="1:10" ht="24" customHeight="1">
      <c r="A418" s="2"/>
      <c r="B418" s="2"/>
      <c r="E418" s="2"/>
      <c r="F418" s="2"/>
      <c r="G418" s="2"/>
      <c r="H418" s="2"/>
      <c r="I418" s="2"/>
      <c r="J418" s="2"/>
    </row>
    <row r="419" spans="1:10" ht="24" customHeight="1">
      <c r="A419" s="2"/>
      <c r="B419" s="2"/>
      <c r="E419" s="2"/>
      <c r="F419" s="2"/>
      <c r="G419" s="2"/>
      <c r="H419" s="2"/>
      <c r="I419" s="2"/>
      <c r="J419" s="2"/>
    </row>
    <row r="420" spans="1:10" ht="24" customHeight="1">
      <c r="A420" s="2"/>
      <c r="B420" s="2"/>
      <c r="E420" s="2"/>
      <c r="F420" s="2"/>
      <c r="G420" s="2"/>
      <c r="H420" s="2"/>
      <c r="I420" s="2"/>
      <c r="J420" s="2"/>
    </row>
    <row r="421" spans="1:10" ht="24" customHeight="1">
      <c r="A421" s="2"/>
      <c r="B421" s="2"/>
      <c r="E421" s="2"/>
      <c r="F421" s="2"/>
      <c r="G421" s="2"/>
      <c r="H421" s="2"/>
      <c r="I421" s="2"/>
      <c r="J421" s="2"/>
    </row>
    <row r="422" spans="1:10" ht="24" customHeight="1">
      <c r="A422" s="2"/>
      <c r="B422" s="2"/>
      <c r="E422" s="2"/>
      <c r="F422" s="2"/>
      <c r="G422" s="2"/>
      <c r="H422" s="2"/>
      <c r="I422" s="2"/>
      <c r="J422" s="2"/>
    </row>
    <row r="423" spans="1:10" ht="24" customHeight="1">
      <c r="A423" s="2"/>
      <c r="B423" s="2"/>
      <c r="E423" s="2"/>
      <c r="F423" s="2"/>
      <c r="G423" s="2"/>
      <c r="H423" s="2"/>
      <c r="I423" s="2"/>
      <c r="J423" s="2"/>
    </row>
    <row r="424" spans="1:10" ht="24" customHeight="1">
      <c r="A424" s="2"/>
      <c r="B424" s="2"/>
      <c r="E424" s="2"/>
      <c r="F424" s="2"/>
      <c r="G424" s="2"/>
      <c r="H424" s="2"/>
      <c r="I424" s="2"/>
      <c r="J424" s="2"/>
    </row>
    <row r="425" spans="1:10" ht="24" customHeight="1">
      <c r="A425" s="2"/>
      <c r="B425" s="2"/>
      <c r="E425" s="2"/>
      <c r="F425" s="2"/>
      <c r="G425" s="2"/>
      <c r="H425" s="2"/>
      <c r="I425" s="2"/>
      <c r="J425" s="2"/>
    </row>
    <row r="426" spans="1:10" ht="24" customHeight="1">
      <c r="A426" s="2"/>
      <c r="B426" s="2"/>
      <c r="E426" s="2"/>
      <c r="F426" s="2"/>
      <c r="G426" s="2"/>
      <c r="H426" s="2"/>
      <c r="I426" s="2"/>
      <c r="J426" s="2"/>
    </row>
    <row r="427" spans="1:10" ht="24" customHeight="1">
      <c r="A427" s="2"/>
      <c r="B427" s="2"/>
      <c r="E427" s="2"/>
      <c r="F427" s="2"/>
      <c r="G427" s="2"/>
      <c r="H427" s="2"/>
      <c r="I427" s="2"/>
      <c r="J427" s="2"/>
    </row>
    <row r="428" spans="1:10" ht="24" customHeight="1">
      <c r="A428" s="2"/>
      <c r="B428" s="2"/>
      <c r="E428" s="2"/>
      <c r="F428" s="2"/>
      <c r="G428" s="2"/>
      <c r="H428" s="2"/>
      <c r="I428" s="2"/>
      <c r="J428" s="2"/>
    </row>
    <row r="429" spans="1:10" ht="24" customHeight="1">
      <c r="A429" s="2"/>
      <c r="B429" s="2"/>
      <c r="E429" s="2"/>
      <c r="F429" s="2"/>
      <c r="G429" s="2"/>
      <c r="H429" s="2"/>
      <c r="I429" s="2"/>
      <c r="J429" s="2"/>
    </row>
    <row r="430" spans="1:10" ht="24" customHeight="1">
      <c r="A430" s="2"/>
      <c r="B430" s="2"/>
      <c r="E430" s="2"/>
      <c r="F430" s="2"/>
      <c r="G430" s="2"/>
      <c r="H430" s="2"/>
      <c r="I430" s="2"/>
      <c r="J430" s="2"/>
    </row>
    <row r="431" spans="1:10" ht="24" customHeight="1">
      <c r="A431" s="2"/>
      <c r="B431" s="2"/>
      <c r="E431" s="2"/>
      <c r="F431" s="2"/>
      <c r="G431" s="2"/>
      <c r="H431" s="2"/>
      <c r="I431" s="2"/>
      <c r="J431" s="2"/>
    </row>
    <row r="432" spans="1:10" ht="24" customHeight="1">
      <c r="A432" s="2"/>
      <c r="B432" s="2"/>
      <c r="E432" s="2"/>
      <c r="F432" s="2"/>
      <c r="G432" s="2"/>
      <c r="H432" s="2"/>
      <c r="I432" s="2"/>
      <c r="J432" s="2"/>
    </row>
    <row r="433" spans="1:10" ht="24" customHeight="1">
      <c r="A433" s="2"/>
      <c r="B433" s="2"/>
      <c r="E433" s="2"/>
      <c r="F433" s="2"/>
      <c r="G433" s="2"/>
      <c r="H433" s="2"/>
      <c r="I433" s="2"/>
      <c r="J433" s="2"/>
    </row>
    <row r="434" spans="1:10" ht="24" customHeight="1">
      <c r="A434" s="2"/>
      <c r="B434" s="2"/>
      <c r="E434" s="2"/>
      <c r="F434" s="2"/>
      <c r="G434" s="2"/>
      <c r="H434" s="2"/>
      <c r="I434" s="2"/>
      <c r="J434" s="2"/>
    </row>
    <row r="435" spans="1:10" ht="24" customHeight="1">
      <c r="A435" s="2"/>
      <c r="B435" s="2"/>
      <c r="E435" s="2"/>
      <c r="F435" s="2"/>
      <c r="G435" s="2"/>
      <c r="H435" s="2"/>
      <c r="I435" s="2"/>
      <c r="J435" s="2"/>
    </row>
    <row r="436" spans="1:10" ht="24" customHeight="1">
      <c r="A436" s="2"/>
      <c r="B436" s="2"/>
      <c r="E436" s="2"/>
      <c r="F436" s="2"/>
      <c r="G436" s="2"/>
      <c r="H436" s="2"/>
      <c r="I436" s="2"/>
      <c r="J436" s="2"/>
    </row>
    <row r="437" spans="1:10" ht="24" customHeight="1">
      <c r="A437" s="2"/>
      <c r="B437" s="2"/>
      <c r="E437" s="2"/>
      <c r="F437" s="2"/>
      <c r="G437" s="2"/>
      <c r="H437" s="2"/>
      <c r="I437" s="2"/>
      <c r="J437" s="2"/>
    </row>
    <row r="438" spans="1:10" ht="24" customHeight="1">
      <c r="A438" s="2"/>
      <c r="B438" s="2"/>
      <c r="E438" s="2"/>
      <c r="F438" s="2"/>
      <c r="G438" s="2"/>
      <c r="H438" s="2"/>
      <c r="I438" s="2"/>
      <c r="J438" s="2"/>
    </row>
    <row r="439" spans="1:10" ht="24" customHeight="1">
      <c r="A439" s="2"/>
      <c r="B439" s="2"/>
      <c r="E439" s="2"/>
      <c r="F439" s="2"/>
      <c r="G439" s="2"/>
      <c r="H439" s="2"/>
      <c r="I439" s="2"/>
      <c r="J439" s="2"/>
    </row>
    <row r="440" spans="1:10" ht="24" customHeight="1">
      <c r="A440" s="2"/>
      <c r="B440" s="2"/>
      <c r="E440" s="2"/>
      <c r="F440" s="2"/>
      <c r="G440" s="2"/>
      <c r="H440" s="2"/>
      <c r="I440" s="2"/>
      <c r="J440" s="2"/>
    </row>
    <row r="441" spans="1:10" ht="24" customHeight="1">
      <c r="A441" s="2"/>
      <c r="B441" s="2"/>
      <c r="E441" s="2"/>
      <c r="F441" s="2"/>
      <c r="G441" s="2"/>
      <c r="H441" s="2"/>
      <c r="I441" s="2"/>
      <c r="J441" s="2"/>
    </row>
    <row r="442" spans="1:10" ht="24" customHeight="1">
      <c r="A442" s="2"/>
      <c r="B442" s="2"/>
      <c r="E442" s="2"/>
      <c r="F442" s="2"/>
      <c r="G442" s="2"/>
      <c r="H442" s="2"/>
      <c r="I442" s="2"/>
      <c r="J442" s="2"/>
    </row>
    <row r="443" spans="1:10" ht="24" customHeight="1">
      <c r="A443" s="2"/>
      <c r="B443" s="2"/>
      <c r="E443" s="2"/>
      <c r="F443" s="2"/>
      <c r="G443" s="2"/>
      <c r="H443" s="2"/>
      <c r="I443" s="2"/>
      <c r="J443" s="2"/>
    </row>
    <row r="444" spans="1:10" ht="24" customHeight="1">
      <c r="A444" s="2"/>
      <c r="B444" s="2"/>
      <c r="E444" s="2"/>
      <c r="F444" s="2"/>
      <c r="G444" s="2"/>
      <c r="H444" s="2"/>
      <c r="I444" s="2"/>
      <c r="J444" s="2"/>
    </row>
    <row r="445" spans="1:10" ht="24" customHeight="1">
      <c r="A445" s="2"/>
      <c r="B445" s="2"/>
      <c r="E445" s="2"/>
      <c r="F445" s="2"/>
      <c r="G445" s="2"/>
      <c r="H445" s="2"/>
      <c r="I445" s="2"/>
      <c r="J445" s="2"/>
    </row>
    <row r="446" spans="1:10" ht="24" customHeight="1">
      <c r="A446" s="2"/>
      <c r="B446" s="2"/>
      <c r="E446" s="2"/>
      <c r="F446" s="2"/>
      <c r="G446" s="2"/>
      <c r="H446" s="2"/>
      <c r="I446" s="2"/>
      <c r="J446" s="2"/>
    </row>
    <row r="447" spans="1:10" ht="24" customHeight="1">
      <c r="A447" s="2"/>
      <c r="B447" s="2"/>
      <c r="E447" s="2"/>
      <c r="F447" s="2"/>
      <c r="G447" s="2"/>
      <c r="H447" s="2"/>
      <c r="I447" s="2"/>
      <c r="J447" s="2"/>
    </row>
    <row r="448" spans="1:10" ht="24" customHeight="1">
      <c r="A448" s="2"/>
      <c r="B448" s="2"/>
      <c r="E448" s="2"/>
      <c r="F448" s="2"/>
      <c r="G448" s="2"/>
      <c r="H448" s="2"/>
      <c r="I448" s="2"/>
      <c r="J448" s="2"/>
    </row>
    <row r="449" spans="1:10" ht="24" customHeight="1">
      <c r="A449" s="2"/>
      <c r="B449" s="2"/>
      <c r="E449" s="2"/>
      <c r="F449" s="2"/>
      <c r="G449" s="2"/>
      <c r="H449" s="2"/>
      <c r="I449" s="2"/>
      <c r="J449" s="2"/>
    </row>
    <row r="450" spans="1:10" ht="24" customHeight="1">
      <c r="A450" s="2"/>
      <c r="B450" s="2"/>
      <c r="E450" s="2"/>
      <c r="F450" s="2"/>
      <c r="G450" s="2"/>
      <c r="H450" s="2"/>
      <c r="I450" s="2"/>
      <c r="J450" s="2"/>
    </row>
    <row r="451" spans="1:10" ht="24" customHeight="1">
      <c r="A451" s="2"/>
      <c r="B451" s="2"/>
      <c r="E451" s="2"/>
      <c r="F451" s="2"/>
      <c r="G451" s="2"/>
      <c r="H451" s="2"/>
      <c r="I451" s="2"/>
      <c r="J451" s="2"/>
    </row>
    <row r="452" spans="1:10" ht="24" customHeight="1">
      <c r="A452" s="2"/>
      <c r="B452" s="2"/>
      <c r="E452" s="2"/>
      <c r="F452" s="2"/>
      <c r="G452" s="2"/>
      <c r="H452" s="2"/>
      <c r="I452" s="2"/>
      <c r="J452" s="2"/>
    </row>
    <row r="453" spans="1:10" ht="24" customHeight="1">
      <c r="A453" s="2"/>
      <c r="B453" s="2"/>
      <c r="E453" s="2"/>
      <c r="F453" s="2"/>
      <c r="G453" s="2"/>
      <c r="H453" s="2"/>
      <c r="I453" s="2"/>
      <c r="J453" s="2"/>
    </row>
    <row r="454" spans="1:10" ht="24" customHeight="1">
      <c r="A454" s="2"/>
      <c r="B454" s="2"/>
      <c r="E454" s="2"/>
      <c r="F454" s="2"/>
      <c r="G454" s="2"/>
      <c r="H454" s="2"/>
      <c r="I454" s="2"/>
      <c r="J454" s="2"/>
    </row>
    <row r="455" spans="1:10" ht="24" customHeight="1">
      <c r="A455" s="2"/>
      <c r="B455" s="2"/>
      <c r="E455" s="2"/>
      <c r="F455" s="2"/>
      <c r="G455" s="2"/>
      <c r="H455" s="2"/>
      <c r="I455" s="2"/>
      <c r="J455" s="2"/>
    </row>
    <row r="456" spans="1:10" ht="24" customHeight="1">
      <c r="A456" s="2"/>
      <c r="B456" s="2"/>
      <c r="E456" s="2"/>
      <c r="F456" s="2"/>
      <c r="G456" s="2"/>
      <c r="H456" s="2"/>
      <c r="I456" s="2"/>
      <c r="J456" s="2"/>
    </row>
    <row r="457" spans="1:10" ht="24" customHeight="1">
      <c r="A457" s="2"/>
      <c r="B457" s="2"/>
      <c r="E457" s="2"/>
      <c r="F457" s="2"/>
      <c r="G457" s="2"/>
      <c r="H457" s="2"/>
      <c r="I457" s="2"/>
      <c r="J457" s="2"/>
    </row>
    <row r="458" spans="1:10" ht="24" customHeight="1">
      <c r="A458" s="2"/>
      <c r="B458" s="2"/>
      <c r="E458" s="2"/>
      <c r="F458" s="2"/>
      <c r="G458" s="2"/>
      <c r="H458" s="2"/>
      <c r="I458" s="2"/>
      <c r="J458" s="2"/>
    </row>
    <row r="459" spans="1:10" ht="24" customHeight="1">
      <c r="A459" s="2"/>
      <c r="B459" s="2"/>
      <c r="E459" s="2"/>
      <c r="F459" s="2"/>
      <c r="G459" s="2"/>
      <c r="H459" s="2"/>
      <c r="I459" s="2"/>
      <c r="J459" s="2"/>
    </row>
    <row r="460" spans="1:10" ht="24" customHeight="1">
      <c r="A460" s="2"/>
      <c r="B460" s="2"/>
      <c r="E460" s="2"/>
      <c r="F460" s="2"/>
      <c r="G460" s="2"/>
      <c r="H460" s="2"/>
      <c r="I460" s="2"/>
      <c r="J460" s="2"/>
    </row>
    <row r="461" spans="1:10" ht="24" customHeight="1">
      <c r="A461" s="2"/>
      <c r="B461" s="2"/>
      <c r="E461" s="2"/>
      <c r="F461" s="2"/>
      <c r="G461" s="2"/>
      <c r="H461" s="2"/>
      <c r="I461" s="2"/>
      <c r="J461" s="2"/>
    </row>
    <row r="462" spans="1:10" ht="24" customHeight="1">
      <c r="A462" s="2"/>
      <c r="B462" s="2"/>
      <c r="E462" s="2"/>
      <c r="F462" s="2"/>
      <c r="G462" s="2"/>
      <c r="H462" s="2"/>
      <c r="I462" s="2"/>
      <c r="J462" s="2"/>
    </row>
    <row r="463" spans="1:10" ht="24" customHeight="1">
      <c r="A463" s="2"/>
      <c r="B463" s="2"/>
      <c r="E463" s="2"/>
      <c r="F463" s="2"/>
      <c r="G463" s="2"/>
      <c r="H463" s="2"/>
      <c r="I463" s="2"/>
      <c r="J463" s="2"/>
    </row>
    <row r="464" spans="1:10" ht="24" customHeight="1">
      <c r="A464" s="2"/>
      <c r="B464" s="2"/>
      <c r="E464" s="2"/>
      <c r="F464" s="2"/>
      <c r="G464" s="2"/>
      <c r="H464" s="2"/>
      <c r="I464" s="2"/>
      <c r="J464" s="2"/>
    </row>
    <row r="465" spans="1:10" ht="24" customHeight="1">
      <c r="A465" s="2"/>
      <c r="B465" s="2"/>
      <c r="E465" s="2"/>
      <c r="F465" s="2"/>
      <c r="G465" s="2"/>
      <c r="H465" s="2"/>
      <c r="I465" s="2"/>
      <c r="J465" s="2"/>
    </row>
    <row r="466" spans="1:10" ht="24" customHeight="1">
      <c r="A466" s="2"/>
      <c r="B466" s="2"/>
      <c r="E466" s="2"/>
      <c r="F466" s="2"/>
      <c r="G466" s="2"/>
      <c r="H466" s="2"/>
      <c r="I466" s="2"/>
      <c r="J466" s="2"/>
    </row>
    <row r="467" spans="1:10" ht="24" customHeight="1">
      <c r="A467" s="2"/>
      <c r="B467" s="2"/>
      <c r="E467" s="2"/>
      <c r="F467" s="2"/>
      <c r="G467" s="2"/>
      <c r="H467" s="2"/>
      <c r="I467" s="2"/>
      <c r="J467" s="2"/>
    </row>
    <row r="468" spans="1:10" ht="24" customHeight="1">
      <c r="A468" s="2"/>
      <c r="B468" s="2"/>
      <c r="E468" s="2"/>
      <c r="F468" s="2"/>
      <c r="G468" s="2"/>
      <c r="H468" s="2"/>
      <c r="I468" s="2"/>
      <c r="J468" s="2"/>
    </row>
    <row r="469" spans="1:10" ht="24" customHeight="1">
      <c r="A469" s="2"/>
      <c r="B469" s="2"/>
      <c r="E469" s="2"/>
      <c r="F469" s="2"/>
      <c r="G469" s="2"/>
      <c r="H469" s="2"/>
      <c r="I469" s="2"/>
      <c r="J469" s="2"/>
    </row>
    <row r="470" spans="1:10" ht="24" customHeight="1">
      <c r="A470" s="2"/>
      <c r="B470" s="2"/>
      <c r="E470" s="2"/>
      <c r="F470" s="2"/>
      <c r="G470" s="2"/>
      <c r="H470" s="2"/>
      <c r="I470" s="2"/>
      <c r="J470" s="2"/>
    </row>
    <row r="471" spans="1:10" ht="24" customHeight="1">
      <c r="A471" s="2"/>
      <c r="B471" s="2"/>
      <c r="E471" s="2"/>
      <c r="F471" s="2"/>
      <c r="G471" s="2"/>
      <c r="H471" s="2"/>
      <c r="I471" s="2"/>
      <c r="J471" s="2"/>
    </row>
    <row r="472" spans="1:10" ht="24" customHeight="1">
      <c r="A472" s="2"/>
      <c r="B472" s="2"/>
      <c r="E472" s="2"/>
      <c r="F472" s="2"/>
      <c r="G472" s="2"/>
      <c r="H472" s="2"/>
      <c r="I472" s="2"/>
      <c r="J472" s="2"/>
    </row>
    <row r="473" spans="1:10" ht="24" customHeight="1">
      <c r="A473" s="2"/>
      <c r="B473" s="2"/>
      <c r="E473" s="2"/>
      <c r="F473" s="2"/>
      <c r="G473" s="2"/>
      <c r="H473" s="2"/>
      <c r="I473" s="2"/>
      <c r="J473" s="2"/>
    </row>
    <row r="474" spans="1:10" ht="24" customHeight="1">
      <c r="A474" s="2"/>
      <c r="B474" s="2"/>
      <c r="E474" s="2"/>
      <c r="F474" s="2"/>
      <c r="G474" s="2"/>
      <c r="H474" s="2"/>
      <c r="I474" s="2"/>
      <c r="J474" s="2"/>
    </row>
    <row r="475" spans="1:10" ht="24" customHeight="1">
      <c r="A475" s="2"/>
      <c r="B475" s="2"/>
      <c r="E475" s="2"/>
      <c r="F475" s="2"/>
      <c r="G475" s="2"/>
      <c r="H475" s="2"/>
      <c r="I475" s="2"/>
      <c r="J475" s="2"/>
    </row>
    <row r="476" spans="1:10" ht="24" customHeight="1">
      <c r="A476" s="2"/>
      <c r="B476" s="2"/>
      <c r="E476" s="2"/>
      <c r="F476" s="2"/>
      <c r="G476" s="2"/>
      <c r="H476" s="2"/>
      <c r="I476" s="2"/>
      <c r="J476" s="2"/>
    </row>
    <row r="477" spans="1:10" ht="24" customHeight="1">
      <c r="A477" s="2"/>
      <c r="B477" s="2"/>
      <c r="E477" s="2"/>
      <c r="F477" s="2"/>
      <c r="G477" s="2"/>
      <c r="H477" s="2"/>
      <c r="I477" s="2"/>
      <c r="J477" s="2"/>
    </row>
    <row r="478" spans="1:10" ht="24" customHeight="1">
      <c r="A478" s="2"/>
      <c r="B478" s="2"/>
      <c r="E478" s="2"/>
      <c r="F478" s="2"/>
      <c r="G478" s="2"/>
      <c r="H478" s="2"/>
      <c r="I478" s="2"/>
      <c r="J478" s="2"/>
    </row>
    <row r="479" spans="1:10" ht="24" customHeight="1">
      <c r="A479" s="2"/>
      <c r="B479" s="2"/>
      <c r="E479" s="2"/>
      <c r="F479" s="2"/>
      <c r="G479" s="2"/>
      <c r="H479" s="2"/>
      <c r="I479" s="2"/>
      <c r="J479" s="2"/>
    </row>
    <row r="480" spans="1:10" ht="24" customHeight="1">
      <c r="A480" s="2"/>
      <c r="B480" s="2"/>
      <c r="E480" s="2"/>
      <c r="F480" s="2"/>
      <c r="G480" s="2"/>
      <c r="H480" s="2"/>
      <c r="I480" s="2"/>
      <c r="J480" s="2"/>
    </row>
    <row r="481" spans="1:10" ht="24" customHeight="1">
      <c r="A481" s="2"/>
      <c r="B481" s="2"/>
      <c r="E481" s="2"/>
      <c r="F481" s="2"/>
      <c r="G481" s="2"/>
      <c r="H481" s="2"/>
      <c r="I481" s="2"/>
      <c r="J481" s="2"/>
    </row>
    <row r="482" spans="1:10" ht="24" customHeight="1">
      <c r="A482" s="2"/>
      <c r="B482" s="2"/>
      <c r="E482" s="2"/>
      <c r="F482" s="2"/>
      <c r="G482" s="2"/>
      <c r="H482" s="2"/>
      <c r="I482" s="2"/>
      <c r="J482" s="2"/>
    </row>
    <row r="483" spans="1:10" ht="24" customHeight="1">
      <c r="A483" s="2"/>
      <c r="B483" s="2"/>
      <c r="E483" s="2"/>
      <c r="F483" s="2"/>
      <c r="G483" s="2"/>
      <c r="H483" s="2"/>
      <c r="I483" s="2"/>
      <c r="J483" s="2"/>
    </row>
    <row r="484" spans="1:10" ht="24" customHeight="1">
      <c r="A484" s="2"/>
      <c r="B484" s="2"/>
      <c r="E484" s="2"/>
      <c r="F484" s="2"/>
      <c r="G484" s="2"/>
      <c r="H484" s="2"/>
      <c r="I484" s="2"/>
      <c r="J484" s="2"/>
    </row>
    <row r="485" spans="1:10" ht="24" customHeight="1">
      <c r="A485" s="2"/>
      <c r="B485" s="2"/>
      <c r="E485" s="2"/>
      <c r="F485" s="2"/>
      <c r="G485" s="2"/>
      <c r="H485" s="2"/>
      <c r="I485" s="2"/>
      <c r="J485" s="2"/>
    </row>
    <row r="486" spans="1:10" ht="24" customHeight="1">
      <c r="A486" s="2"/>
      <c r="B486" s="2"/>
      <c r="E486" s="2"/>
      <c r="F486" s="2"/>
      <c r="G486" s="2"/>
      <c r="H486" s="2"/>
      <c r="I486" s="2"/>
      <c r="J486" s="2"/>
    </row>
    <row r="487" spans="1:10" ht="24" customHeight="1">
      <c r="A487" s="2"/>
      <c r="B487" s="2"/>
      <c r="E487" s="2"/>
      <c r="F487" s="2"/>
      <c r="G487" s="2"/>
      <c r="H487" s="2"/>
      <c r="I487" s="2"/>
      <c r="J487" s="2"/>
    </row>
    <row r="488" spans="1:10" ht="24" customHeight="1">
      <c r="A488" s="2"/>
      <c r="B488" s="2"/>
      <c r="E488" s="2"/>
      <c r="F488" s="2"/>
      <c r="G488" s="2"/>
      <c r="H488" s="2"/>
      <c r="I488" s="2"/>
      <c r="J488" s="2"/>
    </row>
    <row r="489" spans="1:10" ht="24" customHeight="1">
      <c r="A489" s="2"/>
      <c r="B489" s="2"/>
      <c r="E489" s="2"/>
      <c r="F489" s="2"/>
      <c r="G489" s="2"/>
      <c r="H489" s="2"/>
      <c r="I489" s="2"/>
      <c r="J489" s="2"/>
    </row>
    <row r="490" spans="1:10" ht="24" customHeight="1">
      <c r="A490" s="2"/>
      <c r="B490" s="2"/>
      <c r="E490" s="2"/>
      <c r="F490" s="2"/>
      <c r="G490" s="2"/>
      <c r="H490" s="2"/>
      <c r="I490" s="2"/>
      <c r="J490" s="2"/>
    </row>
    <row r="491" spans="1:10" ht="24" customHeight="1">
      <c r="A491" s="2"/>
      <c r="B491" s="2"/>
      <c r="E491" s="2"/>
      <c r="F491" s="2"/>
      <c r="G491" s="2"/>
      <c r="H491" s="2"/>
      <c r="I491" s="2"/>
      <c r="J491" s="2"/>
    </row>
    <row r="492" spans="1:10" ht="24" customHeight="1">
      <c r="A492" s="2"/>
      <c r="B492" s="2"/>
      <c r="E492" s="2"/>
      <c r="F492" s="2"/>
      <c r="G492" s="2"/>
      <c r="H492" s="2"/>
      <c r="I492" s="2"/>
      <c r="J492" s="2"/>
    </row>
    <row r="493" spans="1:10" ht="24" customHeight="1">
      <c r="A493" s="2"/>
      <c r="B493" s="2"/>
      <c r="E493" s="2"/>
      <c r="F493" s="2"/>
      <c r="G493" s="2"/>
      <c r="H493" s="2"/>
      <c r="I493" s="2"/>
      <c r="J493" s="2"/>
    </row>
    <row r="494" spans="1:10" ht="24" customHeight="1">
      <c r="A494" s="2"/>
      <c r="B494" s="2"/>
      <c r="E494" s="2"/>
      <c r="F494" s="2"/>
      <c r="G494" s="2"/>
      <c r="H494" s="2"/>
      <c r="I494" s="2"/>
      <c r="J494" s="2"/>
    </row>
    <row r="495" spans="1:10" ht="24" customHeight="1">
      <c r="A495" s="2"/>
      <c r="B495" s="2"/>
      <c r="E495" s="2"/>
      <c r="F495" s="2"/>
      <c r="G495" s="2"/>
      <c r="H495" s="2"/>
      <c r="I495" s="2"/>
      <c r="J495" s="2"/>
    </row>
    <row r="496" spans="1:10" ht="24" customHeight="1">
      <c r="A496" s="2"/>
      <c r="B496" s="2"/>
      <c r="E496" s="2"/>
      <c r="F496" s="2"/>
      <c r="G496" s="2"/>
      <c r="H496" s="2"/>
      <c r="I496" s="2"/>
      <c r="J496" s="2"/>
    </row>
    <row r="497" spans="1:10" ht="24" customHeight="1">
      <c r="A497" s="2"/>
      <c r="B497" s="2"/>
      <c r="E497" s="2"/>
      <c r="F497" s="2"/>
      <c r="G497" s="2"/>
      <c r="H497" s="2"/>
      <c r="I497" s="2"/>
      <c r="J497" s="2"/>
    </row>
    <row r="498" spans="1:10" ht="24" customHeight="1">
      <c r="A498" s="2"/>
      <c r="B498" s="2"/>
      <c r="E498" s="2"/>
      <c r="F498" s="2"/>
      <c r="G498" s="2"/>
      <c r="H498" s="2"/>
      <c r="I498" s="2"/>
      <c r="J498" s="2"/>
    </row>
    <row r="499" spans="1:10" ht="24" customHeight="1">
      <c r="A499" s="2"/>
      <c r="B499" s="2"/>
      <c r="E499" s="2"/>
      <c r="F499" s="2"/>
      <c r="G499" s="2"/>
      <c r="H499" s="2"/>
      <c r="I499" s="2"/>
      <c r="J499" s="2"/>
    </row>
    <row r="500" spans="1:10" ht="24" customHeight="1">
      <c r="A500" s="2"/>
      <c r="B500" s="2"/>
      <c r="E500" s="2"/>
      <c r="F500" s="2"/>
      <c r="G500" s="2"/>
      <c r="H500" s="2"/>
      <c r="I500" s="2"/>
      <c r="J500" s="2"/>
    </row>
    <row r="501" spans="1:10" ht="24" customHeight="1">
      <c r="A501" s="2"/>
      <c r="B501" s="2"/>
      <c r="E501" s="2"/>
      <c r="F501" s="2"/>
      <c r="G501" s="2"/>
      <c r="H501" s="2"/>
      <c r="I501" s="2"/>
      <c r="J501" s="2"/>
    </row>
    <row r="502" spans="1:10" ht="24" customHeight="1">
      <c r="A502" s="2"/>
      <c r="B502" s="2"/>
      <c r="E502" s="2"/>
      <c r="F502" s="2"/>
      <c r="G502" s="2"/>
      <c r="H502" s="2"/>
      <c r="I502" s="2"/>
      <c r="J502" s="2"/>
    </row>
    <row r="503" spans="1:10" ht="24" customHeight="1">
      <c r="A503" s="2"/>
      <c r="B503" s="2"/>
      <c r="E503" s="2"/>
      <c r="F503" s="2"/>
      <c r="G503" s="2"/>
      <c r="H503" s="2"/>
      <c r="I503" s="2"/>
      <c r="J503" s="2"/>
    </row>
    <row r="504" spans="1:10" ht="24" customHeight="1">
      <c r="A504" s="2"/>
      <c r="B504" s="2"/>
      <c r="E504" s="2"/>
      <c r="F504" s="2"/>
      <c r="G504" s="2"/>
      <c r="H504" s="2"/>
      <c r="I504" s="2"/>
      <c r="J504" s="2"/>
    </row>
    <row r="505" spans="1:10" ht="24" customHeight="1">
      <c r="A505" s="2"/>
      <c r="B505" s="2"/>
      <c r="E505" s="2"/>
      <c r="F505" s="2"/>
      <c r="G505" s="2"/>
      <c r="H505" s="2"/>
      <c r="I505" s="2"/>
      <c r="J505" s="2"/>
    </row>
    <row r="506" spans="1:10" ht="24" customHeight="1">
      <c r="A506" s="2"/>
      <c r="B506" s="2"/>
      <c r="E506" s="2"/>
      <c r="F506" s="2"/>
      <c r="G506" s="2"/>
      <c r="H506" s="2"/>
      <c r="I506" s="2"/>
      <c r="J506" s="2"/>
    </row>
    <row r="507" spans="1:10" ht="24" customHeight="1">
      <c r="A507" s="2"/>
      <c r="B507" s="2"/>
      <c r="E507" s="2"/>
      <c r="F507" s="2"/>
      <c r="G507" s="2"/>
      <c r="H507" s="2"/>
      <c r="I507" s="2"/>
      <c r="J507" s="2"/>
    </row>
    <row r="508" spans="1:10" ht="24" customHeight="1">
      <c r="A508" s="2"/>
      <c r="B508" s="2"/>
      <c r="E508" s="2"/>
      <c r="F508" s="2"/>
      <c r="G508" s="2"/>
      <c r="H508" s="2"/>
      <c r="I508" s="2"/>
      <c r="J508" s="2"/>
    </row>
    <row r="509" spans="1:10" ht="24" customHeight="1">
      <c r="A509" s="2"/>
      <c r="B509" s="2"/>
      <c r="E509" s="2"/>
      <c r="F509" s="2"/>
      <c r="G509" s="2"/>
      <c r="H509" s="2"/>
      <c r="I509" s="2"/>
      <c r="J509" s="2"/>
    </row>
    <row r="510" spans="1:10" ht="24" customHeight="1">
      <c r="A510" s="2"/>
      <c r="B510" s="2"/>
      <c r="E510" s="2"/>
      <c r="F510" s="2"/>
      <c r="G510" s="2"/>
      <c r="H510" s="2"/>
      <c r="I510" s="2"/>
      <c r="J510" s="2"/>
    </row>
    <row r="511" spans="1:10" ht="24" customHeight="1">
      <c r="A511" s="2"/>
      <c r="B511" s="2"/>
      <c r="E511" s="2"/>
      <c r="F511" s="2"/>
      <c r="G511" s="2"/>
      <c r="H511" s="2"/>
      <c r="I511" s="2"/>
      <c r="J511" s="2"/>
    </row>
    <row r="512" spans="1:10" ht="24" customHeight="1">
      <c r="A512" s="2"/>
      <c r="B512" s="2"/>
      <c r="E512" s="2"/>
      <c r="F512" s="2"/>
      <c r="G512" s="2"/>
      <c r="H512" s="2"/>
      <c r="I512" s="2"/>
      <c r="J512" s="2"/>
    </row>
    <row r="513" spans="1:10" ht="24" customHeight="1">
      <c r="A513" s="2"/>
      <c r="B513" s="2"/>
      <c r="E513" s="2"/>
      <c r="F513" s="2"/>
      <c r="G513" s="2"/>
      <c r="H513" s="2"/>
      <c r="I513" s="2"/>
      <c r="J513" s="2"/>
    </row>
    <row r="514" spans="1:10" ht="24" customHeight="1">
      <c r="A514" s="2"/>
      <c r="B514" s="2"/>
      <c r="E514" s="2"/>
      <c r="F514" s="2"/>
      <c r="G514" s="2"/>
      <c r="H514" s="2"/>
      <c r="I514" s="2"/>
      <c r="J514" s="2"/>
    </row>
    <row r="515" spans="1:10" ht="24" customHeight="1">
      <c r="A515" s="2"/>
      <c r="B515" s="2"/>
      <c r="E515" s="2"/>
      <c r="F515" s="2"/>
      <c r="G515" s="2"/>
      <c r="H515" s="2"/>
      <c r="I515" s="2"/>
      <c r="J515" s="2"/>
    </row>
    <row r="516" spans="1:10" ht="24" customHeight="1">
      <c r="A516" s="2"/>
      <c r="B516" s="2"/>
      <c r="E516" s="2"/>
      <c r="F516" s="2"/>
      <c r="G516" s="2"/>
      <c r="H516" s="2"/>
      <c r="I516" s="2"/>
      <c r="J516" s="2"/>
    </row>
    <row r="517" spans="1:10" ht="24" customHeight="1">
      <c r="A517" s="2"/>
      <c r="B517" s="2"/>
      <c r="E517" s="2"/>
      <c r="F517" s="2"/>
      <c r="G517" s="2"/>
      <c r="H517" s="2"/>
      <c r="I517" s="2"/>
      <c r="J517" s="2"/>
    </row>
    <row r="518" spans="1:10" ht="24" customHeight="1">
      <c r="A518" s="2"/>
      <c r="B518" s="2"/>
      <c r="E518" s="2"/>
      <c r="F518" s="2"/>
      <c r="G518" s="2"/>
      <c r="H518" s="2"/>
      <c r="I518" s="2"/>
      <c r="J518" s="2"/>
    </row>
    <row r="519" spans="1:10" ht="24" customHeight="1">
      <c r="A519" s="2"/>
      <c r="B519" s="2"/>
      <c r="E519" s="2"/>
      <c r="F519" s="2"/>
      <c r="G519" s="2"/>
      <c r="H519" s="2"/>
      <c r="I519" s="2"/>
      <c r="J519" s="2"/>
    </row>
    <row r="520" spans="1:10" ht="24" customHeight="1">
      <c r="A520" s="2"/>
      <c r="B520" s="2"/>
      <c r="E520" s="2"/>
      <c r="F520" s="2"/>
      <c r="G520" s="2"/>
      <c r="H520" s="2"/>
      <c r="I520" s="2"/>
      <c r="J520" s="2"/>
    </row>
    <row r="521" spans="1:10" ht="24" customHeight="1">
      <c r="A521" s="2"/>
      <c r="B521" s="2"/>
      <c r="E521" s="2"/>
      <c r="F521" s="2"/>
      <c r="G521" s="2"/>
      <c r="H521" s="2"/>
      <c r="I521" s="2"/>
      <c r="J521" s="2"/>
    </row>
    <row r="522" spans="1:10" ht="24" customHeight="1">
      <c r="A522" s="2"/>
      <c r="B522" s="2"/>
      <c r="E522" s="2"/>
      <c r="F522" s="2"/>
      <c r="G522" s="2"/>
      <c r="H522" s="2"/>
      <c r="I522" s="2"/>
      <c r="J522" s="2"/>
    </row>
    <row r="523" spans="1:10" ht="24" customHeight="1">
      <c r="A523" s="2"/>
      <c r="B523" s="2"/>
      <c r="E523" s="2"/>
      <c r="F523" s="2"/>
      <c r="G523" s="2"/>
      <c r="H523" s="2"/>
      <c r="I523" s="2"/>
      <c r="J523" s="2"/>
    </row>
    <row r="524" spans="1:10" ht="24" customHeight="1">
      <c r="A524" s="2"/>
      <c r="B524" s="2"/>
      <c r="E524" s="2"/>
      <c r="F524" s="2"/>
      <c r="G524" s="2"/>
      <c r="H524" s="2"/>
      <c r="I524" s="2"/>
      <c r="J524" s="2"/>
    </row>
    <row r="525" spans="1:10" ht="24" customHeight="1">
      <c r="A525" s="2"/>
      <c r="B525" s="2"/>
      <c r="E525" s="2"/>
      <c r="F525" s="2"/>
      <c r="G525" s="2"/>
      <c r="H525" s="2"/>
      <c r="I525" s="2"/>
      <c r="J525" s="2"/>
    </row>
    <row r="526" spans="1:10" ht="24" customHeight="1">
      <c r="A526" s="2"/>
      <c r="B526" s="2"/>
      <c r="E526" s="2"/>
      <c r="F526" s="2"/>
      <c r="G526" s="2"/>
      <c r="H526" s="2"/>
      <c r="I526" s="2"/>
      <c r="J526" s="2"/>
    </row>
    <row r="527" spans="1:10" ht="24" customHeight="1">
      <c r="A527" s="2"/>
      <c r="B527" s="2"/>
      <c r="E527" s="2"/>
      <c r="F527" s="2"/>
      <c r="G527" s="2"/>
      <c r="H527" s="2"/>
      <c r="I527" s="2"/>
      <c r="J527" s="2"/>
    </row>
    <row r="528" spans="1:10" ht="24" customHeight="1">
      <c r="A528" s="2"/>
      <c r="B528" s="2"/>
      <c r="E528" s="2"/>
      <c r="F528" s="2"/>
      <c r="G528" s="2"/>
      <c r="H528" s="2"/>
      <c r="I528" s="2"/>
      <c r="J528" s="2"/>
    </row>
    <row r="529" spans="1:10" ht="24" customHeight="1">
      <c r="A529" s="2"/>
      <c r="B529" s="2"/>
      <c r="E529" s="2"/>
      <c r="F529" s="2"/>
      <c r="G529" s="2"/>
      <c r="H529" s="2"/>
      <c r="I529" s="2"/>
      <c r="J529" s="2"/>
    </row>
    <row r="530" spans="1:10" ht="24" customHeight="1">
      <c r="A530" s="2"/>
      <c r="B530" s="2"/>
      <c r="E530" s="2"/>
      <c r="F530" s="2"/>
      <c r="G530" s="2"/>
      <c r="H530" s="2"/>
      <c r="I530" s="2"/>
      <c r="J530" s="2"/>
    </row>
    <row r="531" spans="1:10" ht="24" customHeight="1">
      <c r="A531" s="2"/>
      <c r="B531" s="2"/>
      <c r="E531" s="2"/>
      <c r="F531" s="2"/>
      <c r="G531" s="2"/>
      <c r="H531" s="2"/>
      <c r="I531" s="2"/>
      <c r="J531" s="2"/>
    </row>
    <row r="532" spans="1:10" ht="24" customHeight="1">
      <c r="A532" s="2"/>
      <c r="B532" s="2"/>
      <c r="E532" s="2"/>
      <c r="F532" s="2"/>
      <c r="G532" s="2"/>
      <c r="H532" s="2"/>
      <c r="I532" s="2"/>
      <c r="J532" s="2"/>
    </row>
    <row r="533" spans="1:10" ht="24" customHeight="1">
      <c r="A533" s="2"/>
      <c r="B533" s="2"/>
      <c r="E533" s="2"/>
      <c r="F533" s="2"/>
      <c r="G533" s="2"/>
      <c r="H533" s="2"/>
      <c r="I533" s="2"/>
      <c r="J533" s="2"/>
    </row>
    <row r="534" spans="1:10" ht="24" customHeight="1">
      <c r="A534" s="2"/>
      <c r="B534" s="2"/>
      <c r="E534" s="2"/>
      <c r="F534" s="2"/>
      <c r="G534" s="2"/>
      <c r="H534" s="2"/>
      <c r="I534" s="2"/>
      <c r="J534" s="2"/>
    </row>
    <row r="535" spans="1:10" ht="24" customHeight="1">
      <c r="A535" s="2"/>
      <c r="B535" s="2"/>
      <c r="E535" s="2"/>
      <c r="F535" s="2"/>
      <c r="G535" s="2"/>
      <c r="H535" s="2"/>
      <c r="I535" s="2"/>
      <c r="J535" s="2"/>
    </row>
    <row r="536" spans="1:10" ht="24" customHeight="1">
      <c r="A536" s="2"/>
      <c r="B536" s="2"/>
      <c r="E536" s="2"/>
      <c r="F536" s="2"/>
      <c r="G536" s="2"/>
      <c r="H536" s="2"/>
      <c r="I536" s="2"/>
      <c r="J536" s="2"/>
    </row>
    <row r="537" spans="1:10" ht="24" customHeight="1">
      <c r="A537" s="2"/>
      <c r="B537" s="2"/>
      <c r="E537" s="2"/>
      <c r="F537" s="2"/>
      <c r="G537" s="2"/>
      <c r="H537" s="2"/>
      <c r="I537" s="2"/>
      <c r="J537" s="2"/>
    </row>
    <row r="538" spans="1:10" ht="24" customHeight="1">
      <c r="A538" s="2"/>
      <c r="B538" s="2"/>
      <c r="E538" s="2"/>
      <c r="F538" s="2"/>
      <c r="G538" s="2"/>
      <c r="H538" s="2"/>
      <c r="I538" s="2"/>
      <c r="J538" s="2"/>
    </row>
    <row r="539" spans="1:10" ht="24" customHeight="1">
      <c r="A539" s="2"/>
      <c r="B539" s="2"/>
      <c r="E539" s="2"/>
      <c r="F539" s="2"/>
      <c r="G539" s="2"/>
      <c r="H539" s="2"/>
      <c r="I539" s="2"/>
      <c r="J539" s="2"/>
    </row>
    <row r="540" spans="1:10" ht="24" customHeight="1">
      <c r="A540" s="2"/>
      <c r="B540" s="2"/>
      <c r="E540" s="2"/>
      <c r="F540" s="2"/>
      <c r="G540" s="2"/>
      <c r="H540" s="2"/>
      <c r="I540" s="2"/>
      <c r="J540" s="2"/>
    </row>
    <row r="541" spans="1:10" ht="24" customHeight="1">
      <c r="A541" s="2"/>
      <c r="B541" s="2"/>
      <c r="E541" s="2"/>
      <c r="F541" s="2"/>
      <c r="G541" s="2"/>
      <c r="H541" s="2"/>
      <c r="I541" s="2"/>
      <c r="J541" s="2"/>
    </row>
    <row r="542" spans="1:10" ht="24" customHeight="1">
      <c r="A542" s="2"/>
      <c r="B542" s="2"/>
      <c r="E542" s="2"/>
      <c r="F542" s="2"/>
      <c r="G542" s="2"/>
      <c r="H542" s="2"/>
      <c r="I542" s="2"/>
      <c r="J542" s="2"/>
    </row>
    <row r="543" spans="1:10" ht="24" customHeight="1">
      <c r="A543" s="2"/>
      <c r="B543" s="2"/>
      <c r="E543" s="2"/>
      <c r="F543" s="2"/>
      <c r="G543" s="2"/>
      <c r="H543" s="2"/>
      <c r="I543" s="2"/>
      <c r="J543" s="2"/>
    </row>
    <row r="544" spans="1:10" ht="24" customHeight="1">
      <c r="A544" s="2"/>
      <c r="B544" s="2"/>
      <c r="E544" s="2"/>
      <c r="F544" s="2"/>
      <c r="G544" s="2"/>
      <c r="H544" s="2"/>
      <c r="I544" s="2"/>
      <c r="J544" s="2"/>
    </row>
    <row r="545" spans="1:10" ht="24" customHeight="1">
      <c r="A545" s="2"/>
      <c r="B545" s="2"/>
      <c r="E545" s="2"/>
      <c r="F545" s="2"/>
      <c r="G545" s="2"/>
      <c r="H545" s="2"/>
      <c r="I545" s="2"/>
      <c r="J545" s="2"/>
    </row>
    <row r="546" spans="1:10" ht="24" customHeight="1">
      <c r="A546" s="2"/>
      <c r="B546" s="2"/>
      <c r="E546" s="2"/>
      <c r="F546" s="2"/>
      <c r="G546" s="2"/>
      <c r="H546" s="2"/>
      <c r="I546" s="2"/>
      <c r="J546" s="2"/>
    </row>
    <row r="547" spans="1:10" ht="24" customHeight="1">
      <c r="A547" s="2"/>
      <c r="B547" s="2"/>
      <c r="E547" s="2"/>
      <c r="F547" s="2"/>
      <c r="G547" s="2"/>
      <c r="H547" s="2"/>
      <c r="I547" s="2"/>
      <c r="J547" s="2"/>
    </row>
    <row r="548" spans="1:10" ht="24" customHeight="1">
      <c r="A548" s="2"/>
      <c r="B548" s="2"/>
      <c r="E548" s="2"/>
      <c r="F548" s="2"/>
      <c r="G548" s="2"/>
      <c r="H548" s="2"/>
      <c r="I548" s="2"/>
      <c r="J548" s="2"/>
    </row>
    <row r="549" spans="1:10" ht="24" customHeight="1">
      <c r="A549" s="2"/>
      <c r="B549" s="2"/>
      <c r="E549" s="2"/>
      <c r="F549" s="2"/>
      <c r="G549" s="2"/>
      <c r="H549" s="2"/>
      <c r="I549" s="2"/>
      <c r="J549" s="2"/>
    </row>
    <row r="550" spans="1:10" ht="24" customHeight="1">
      <c r="A550" s="2"/>
      <c r="B550" s="2"/>
      <c r="E550" s="2"/>
      <c r="F550" s="2"/>
      <c r="G550" s="2"/>
      <c r="H550" s="2"/>
      <c r="I550" s="2"/>
      <c r="J550" s="2"/>
    </row>
    <row r="551" spans="1:10" ht="24" customHeight="1">
      <c r="A551" s="2"/>
      <c r="B551" s="2"/>
      <c r="E551" s="2"/>
      <c r="F551" s="2"/>
      <c r="G551" s="2"/>
      <c r="H551" s="2"/>
      <c r="I551" s="2"/>
      <c r="J551" s="2"/>
    </row>
    <row r="552" spans="1:10" ht="24" customHeight="1">
      <c r="A552" s="2"/>
      <c r="B552" s="2"/>
      <c r="E552" s="2"/>
      <c r="F552" s="2"/>
      <c r="G552" s="2"/>
      <c r="H552" s="2"/>
      <c r="I552" s="2"/>
      <c r="J552" s="2"/>
    </row>
    <row r="553" spans="1:10" ht="24" customHeight="1">
      <c r="A553" s="2"/>
      <c r="B553" s="2"/>
      <c r="E553" s="2"/>
      <c r="F553" s="2"/>
      <c r="G553" s="2"/>
      <c r="H553" s="2"/>
      <c r="I553" s="2"/>
      <c r="J553" s="2"/>
    </row>
    <row r="554" spans="1:10" ht="24" customHeight="1">
      <c r="A554" s="2"/>
      <c r="B554" s="2"/>
      <c r="E554" s="2"/>
      <c r="F554" s="2"/>
      <c r="G554" s="2"/>
      <c r="H554" s="2"/>
      <c r="I554" s="2"/>
      <c r="J554" s="2"/>
    </row>
    <row r="555" spans="1:10" ht="24" customHeight="1">
      <c r="A555" s="2"/>
      <c r="B555" s="2"/>
      <c r="E555" s="2"/>
      <c r="F555" s="2"/>
      <c r="G555" s="2"/>
      <c r="H555" s="2"/>
      <c r="I555" s="2"/>
      <c r="J555" s="2"/>
    </row>
    <row r="556" spans="1:10" ht="24" customHeight="1">
      <c r="A556" s="2"/>
      <c r="B556" s="2"/>
      <c r="E556" s="2"/>
      <c r="F556" s="2"/>
      <c r="G556" s="2"/>
      <c r="H556" s="2"/>
      <c r="I556" s="2"/>
      <c r="J556" s="2"/>
    </row>
    <row r="557" spans="1:10" ht="24" customHeight="1">
      <c r="A557" s="2"/>
      <c r="B557" s="2"/>
      <c r="E557" s="2"/>
      <c r="F557" s="2"/>
      <c r="G557" s="2"/>
      <c r="H557" s="2"/>
      <c r="I557" s="2"/>
      <c r="J557" s="2"/>
    </row>
    <row r="558" spans="1:10" ht="24" customHeight="1">
      <c r="A558" s="2"/>
      <c r="B558" s="2"/>
      <c r="E558" s="2"/>
      <c r="F558" s="2"/>
      <c r="G558" s="2"/>
      <c r="H558" s="2"/>
      <c r="I558" s="2"/>
      <c r="J558" s="2"/>
    </row>
    <row r="559" spans="1:10" ht="24" customHeight="1">
      <c r="A559" s="2"/>
      <c r="B559" s="2"/>
      <c r="E559" s="2"/>
      <c r="F559" s="2"/>
      <c r="G559" s="2"/>
      <c r="H559" s="2"/>
      <c r="I559" s="2"/>
      <c r="J559" s="2"/>
    </row>
    <row r="560" spans="1:10" ht="24" customHeight="1">
      <c r="A560" s="2"/>
      <c r="B560" s="2"/>
      <c r="E560" s="2"/>
      <c r="F560" s="2"/>
      <c r="G560" s="2"/>
      <c r="H560" s="2"/>
      <c r="I560" s="2"/>
      <c r="J560" s="2"/>
    </row>
    <row r="561" spans="1:10" ht="24" customHeight="1">
      <c r="A561" s="2"/>
      <c r="B561" s="2"/>
      <c r="E561" s="2"/>
      <c r="F561" s="2"/>
      <c r="G561" s="2"/>
      <c r="H561" s="2"/>
      <c r="I561" s="2"/>
      <c r="J561" s="2"/>
    </row>
    <row r="562" spans="1:10" ht="24" customHeight="1">
      <c r="A562" s="2"/>
      <c r="B562" s="2"/>
      <c r="E562" s="2"/>
      <c r="F562" s="2"/>
      <c r="G562" s="2"/>
      <c r="H562" s="2"/>
      <c r="I562" s="2"/>
      <c r="J562" s="2"/>
    </row>
    <row r="563" spans="1:10" ht="24" customHeight="1">
      <c r="A563" s="2"/>
      <c r="B563" s="2"/>
      <c r="E563" s="2"/>
      <c r="F563" s="2"/>
      <c r="G563" s="2"/>
      <c r="H563" s="2"/>
      <c r="I563" s="2"/>
      <c r="J563" s="2"/>
    </row>
    <row r="564" spans="1:10" ht="24" customHeight="1">
      <c r="A564" s="2"/>
      <c r="B564" s="2"/>
      <c r="E564" s="2"/>
      <c r="F564" s="2"/>
      <c r="G564" s="2"/>
      <c r="H564" s="2"/>
      <c r="I564" s="2"/>
      <c r="J564" s="2"/>
    </row>
    <row r="565" spans="1:10" ht="24" customHeight="1">
      <c r="A565" s="2"/>
      <c r="B565" s="2"/>
      <c r="E565" s="2"/>
      <c r="F565" s="2"/>
      <c r="G565" s="2"/>
      <c r="H565" s="2"/>
      <c r="I565" s="2"/>
      <c r="J565" s="2"/>
    </row>
    <row r="566" spans="1:10" ht="24" customHeight="1">
      <c r="A566" s="2"/>
      <c r="B566" s="2"/>
      <c r="E566" s="2"/>
      <c r="F566" s="2"/>
      <c r="G566" s="2"/>
      <c r="H566" s="2"/>
      <c r="I566" s="2"/>
      <c r="J566" s="2"/>
    </row>
    <row r="567" spans="1:10" ht="24" customHeight="1">
      <c r="A567" s="2"/>
      <c r="B567" s="2"/>
      <c r="E567" s="2"/>
      <c r="F567" s="2"/>
      <c r="G567" s="2"/>
      <c r="H567" s="2"/>
      <c r="I567" s="2"/>
      <c r="J567" s="2"/>
    </row>
    <row r="568" spans="1:10" ht="24" customHeight="1">
      <c r="A568" s="2"/>
      <c r="B568" s="2"/>
      <c r="E568" s="2"/>
      <c r="F568" s="2"/>
      <c r="G568" s="2"/>
      <c r="H568" s="2"/>
      <c r="I568" s="2"/>
      <c r="J568" s="2"/>
    </row>
    <row r="569" spans="1:10" ht="24" customHeight="1">
      <c r="A569" s="2"/>
      <c r="B569" s="2"/>
      <c r="E569" s="2"/>
      <c r="F569" s="2"/>
      <c r="G569" s="2"/>
      <c r="H569" s="2"/>
      <c r="I569" s="2"/>
      <c r="J569" s="2"/>
    </row>
    <row r="570" spans="1:10" ht="24" customHeight="1">
      <c r="A570" s="2"/>
      <c r="B570" s="2"/>
      <c r="E570" s="2"/>
      <c r="F570" s="2"/>
      <c r="G570" s="2"/>
      <c r="H570" s="2"/>
      <c r="I570" s="2"/>
      <c r="J570" s="2"/>
    </row>
    <row r="571" spans="1:10" ht="24" customHeight="1">
      <c r="A571" s="2"/>
      <c r="B571" s="2"/>
      <c r="E571" s="2"/>
      <c r="F571" s="2"/>
      <c r="G571" s="2"/>
      <c r="H571" s="2"/>
      <c r="I571" s="2"/>
      <c r="J571" s="2"/>
    </row>
    <row r="572" spans="1:10" ht="24" customHeight="1">
      <c r="A572" s="2"/>
      <c r="B572" s="2"/>
      <c r="E572" s="2"/>
      <c r="F572" s="2"/>
      <c r="G572" s="2"/>
      <c r="H572" s="2"/>
      <c r="I572" s="2"/>
      <c r="J572" s="2"/>
    </row>
    <row r="573" spans="1:10" ht="24" customHeight="1">
      <c r="A573" s="2"/>
      <c r="B573" s="2"/>
      <c r="E573" s="2"/>
      <c r="F573" s="2"/>
      <c r="G573" s="2"/>
      <c r="H573" s="2"/>
      <c r="I573" s="2"/>
      <c r="J573" s="2"/>
    </row>
    <row r="574" spans="1:10" ht="24" customHeight="1">
      <c r="A574" s="2"/>
      <c r="B574" s="2"/>
      <c r="E574" s="2"/>
      <c r="F574" s="2"/>
      <c r="G574" s="2"/>
      <c r="H574" s="2"/>
      <c r="I574" s="2"/>
      <c r="J574" s="2"/>
    </row>
    <row r="575" spans="1:10" ht="24" customHeight="1">
      <c r="A575" s="2"/>
      <c r="B575" s="2"/>
      <c r="E575" s="2"/>
      <c r="F575" s="2"/>
      <c r="G575" s="2"/>
      <c r="H575" s="2"/>
      <c r="I575" s="2"/>
      <c r="J575" s="2"/>
    </row>
    <row r="576" spans="1:10" ht="24" customHeight="1">
      <c r="A576" s="2"/>
      <c r="B576" s="2"/>
      <c r="E576" s="2"/>
      <c r="F576" s="2"/>
      <c r="G576" s="2"/>
      <c r="H576" s="2"/>
      <c r="I576" s="2"/>
      <c r="J576" s="2"/>
    </row>
    <row r="577" spans="1:10" ht="24" customHeight="1">
      <c r="A577" s="2"/>
      <c r="B577" s="2"/>
      <c r="E577" s="2"/>
      <c r="F577" s="2"/>
      <c r="G577" s="2"/>
      <c r="H577" s="2"/>
      <c r="I577" s="2"/>
      <c r="J577" s="2"/>
    </row>
    <row r="578" spans="1:10" ht="24" customHeight="1">
      <c r="A578" s="2"/>
      <c r="B578" s="2"/>
      <c r="E578" s="2"/>
      <c r="F578" s="2"/>
      <c r="G578" s="2"/>
      <c r="H578" s="2"/>
      <c r="I578" s="2"/>
      <c r="J578" s="2"/>
    </row>
    <row r="579" spans="1:10" ht="24" customHeight="1">
      <c r="A579" s="2"/>
      <c r="B579" s="2"/>
      <c r="E579" s="2"/>
      <c r="F579" s="2"/>
      <c r="G579" s="2"/>
      <c r="H579" s="2"/>
      <c r="I579" s="2"/>
      <c r="J579" s="2"/>
    </row>
    <row r="580" spans="1:10" ht="24" customHeight="1">
      <c r="A580" s="2"/>
      <c r="B580" s="2"/>
      <c r="E580" s="2"/>
      <c r="F580" s="2"/>
      <c r="G580" s="2"/>
      <c r="H580" s="2"/>
      <c r="I580" s="2"/>
      <c r="J580" s="2"/>
    </row>
    <row r="581" spans="1:10" ht="24" customHeight="1">
      <c r="A581" s="2"/>
      <c r="B581" s="2"/>
      <c r="E581" s="2"/>
      <c r="F581" s="2"/>
      <c r="G581" s="2"/>
      <c r="H581" s="2"/>
      <c r="I581" s="2"/>
      <c r="J581" s="2"/>
    </row>
    <row r="582" spans="1:10" ht="24" customHeight="1">
      <c r="A582" s="2"/>
      <c r="B582" s="2"/>
      <c r="E582" s="2"/>
      <c r="F582" s="2"/>
      <c r="G582" s="2"/>
      <c r="H582" s="2"/>
      <c r="I582" s="2"/>
      <c r="J582" s="2"/>
    </row>
    <row r="583" spans="1:10" ht="24" customHeight="1">
      <c r="A583" s="2"/>
      <c r="B583" s="2"/>
      <c r="E583" s="2"/>
      <c r="F583" s="2"/>
      <c r="G583" s="2"/>
      <c r="H583" s="2"/>
      <c r="I583" s="2"/>
      <c r="J583" s="2"/>
    </row>
    <row r="584" spans="1:10" ht="24" customHeight="1">
      <c r="A584" s="2"/>
      <c r="B584" s="2"/>
      <c r="E584" s="2"/>
      <c r="F584" s="2"/>
      <c r="G584" s="2"/>
      <c r="H584" s="2"/>
      <c r="I584" s="2"/>
      <c r="J584" s="2"/>
    </row>
    <row r="585" spans="1:10" ht="24" customHeight="1">
      <c r="A585" s="2"/>
      <c r="B585" s="2"/>
      <c r="E585" s="2"/>
      <c r="F585" s="2"/>
      <c r="G585" s="2"/>
      <c r="H585" s="2"/>
      <c r="I585" s="2"/>
      <c r="J585" s="2"/>
    </row>
    <row r="586" spans="1:10" ht="24" customHeight="1">
      <c r="A586" s="2"/>
      <c r="B586" s="2"/>
      <c r="E586" s="2"/>
      <c r="F586" s="2"/>
      <c r="G586" s="2"/>
      <c r="H586" s="2"/>
      <c r="I586" s="2"/>
      <c r="J586" s="2"/>
    </row>
    <row r="587" spans="1:10" ht="24" customHeight="1">
      <c r="A587" s="2"/>
      <c r="B587" s="2"/>
      <c r="E587" s="2"/>
      <c r="F587" s="2"/>
      <c r="G587" s="2"/>
      <c r="H587" s="2"/>
      <c r="I587" s="2"/>
      <c r="J587" s="2"/>
    </row>
    <row r="588" spans="1:10" ht="24" customHeight="1">
      <c r="A588" s="2"/>
      <c r="B588" s="2"/>
      <c r="E588" s="2"/>
      <c r="F588" s="2"/>
      <c r="G588" s="2"/>
      <c r="H588" s="2"/>
      <c r="I588" s="2"/>
      <c r="J588" s="2"/>
    </row>
    <row r="589" spans="1:10" ht="24" customHeight="1">
      <c r="A589" s="2"/>
      <c r="B589" s="2"/>
      <c r="E589" s="2"/>
      <c r="F589" s="2"/>
      <c r="G589" s="2"/>
      <c r="H589" s="2"/>
      <c r="I589" s="2"/>
      <c r="J589" s="2"/>
    </row>
    <row r="590" spans="1:10" ht="24" customHeight="1">
      <c r="A590" s="2"/>
      <c r="B590" s="2"/>
      <c r="E590" s="2"/>
      <c r="F590" s="2"/>
      <c r="G590" s="2"/>
      <c r="H590" s="2"/>
      <c r="I590" s="2"/>
      <c r="J590" s="2"/>
    </row>
    <row r="591" spans="1:10" ht="24" customHeight="1">
      <c r="A591" s="2"/>
      <c r="B591" s="2"/>
      <c r="E591" s="2"/>
      <c r="F591" s="2"/>
      <c r="G591" s="2"/>
      <c r="H591" s="2"/>
      <c r="I591" s="2"/>
      <c r="J591" s="2"/>
    </row>
    <row r="592" spans="1:10" ht="24" customHeight="1">
      <c r="A592" s="2"/>
      <c r="B592" s="2"/>
      <c r="E592" s="2"/>
      <c r="F592" s="2"/>
      <c r="G592" s="2"/>
      <c r="H592" s="2"/>
      <c r="I592" s="2"/>
      <c r="J592" s="2"/>
    </row>
    <row r="593" spans="1:10" ht="24" customHeight="1">
      <c r="A593" s="2"/>
      <c r="B593" s="2"/>
      <c r="E593" s="2"/>
      <c r="F593" s="2"/>
      <c r="G593" s="2"/>
      <c r="H593" s="2"/>
      <c r="I593" s="2"/>
      <c r="J593" s="2"/>
    </row>
    <row r="594" spans="1:10" ht="24" customHeight="1">
      <c r="A594" s="2"/>
      <c r="B594" s="2"/>
      <c r="E594" s="2"/>
      <c r="F594" s="2"/>
      <c r="G594" s="2"/>
      <c r="H594" s="2"/>
      <c r="I594" s="2"/>
      <c r="J594" s="2"/>
    </row>
    <row r="595" spans="1:10" ht="24" customHeight="1">
      <c r="A595" s="2"/>
      <c r="B595" s="2"/>
      <c r="E595" s="2"/>
      <c r="F595" s="2"/>
      <c r="G595" s="2"/>
      <c r="H595" s="2"/>
      <c r="I595" s="2"/>
      <c r="J595" s="2"/>
    </row>
    <row r="596" spans="1:10" ht="24" customHeight="1">
      <c r="A596" s="2"/>
      <c r="B596" s="2"/>
      <c r="E596" s="2"/>
      <c r="F596" s="2"/>
      <c r="G596" s="2"/>
      <c r="H596" s="2"/>
      <c r="I596" s="2"/>
      <c r="J596" s="2"/>
    </row>
    <row r="597" spans="1:10" ht="24" customHeight="1">
      <c r="A597" s="2"/>
      <c r="B597" s="2"/>
      <c r="E597" s="2"/>
      <c r="F597" s="2"/>
      <c r="G597" s="2"/>
      <c r="H597" s="2"/>
      <c r="I597" s="2"/>
      <c r="J597" s="2"/>
    </row>
    <row r="598" spans="1:10" ht="24" customHeight="1">
      <c r="A598" s="2"/>
      <c r="B598" s="2"/>
      <c r="E598" s="2"/>
      <c r="F598" s="2"/>
      <c r="G598" s="2"/>
      <c r="H598" s="2"/>
      <c r="I598" s="2"/>
      <c r="J598" s="2"/>
    </row>
    <row r="599" spans="1:10" ht="24" customHeight="1">
      <c r="A599" s="2"/>
      <c r="B599" s="2"/>
      <c r="E599" s="2"/>
      <c r="F599" s="2"/>
      <c r="G599" s="2"/>
      <c r="H599" s="2"/>
      <c r="I599" s="2"/>
      <c r="J599" s="2"/>
    </row>
    <row r="600" spans="1:10" ht="24" customHeight="1">
      <c r="A600" s="2"/>
      <c r="B600" s="2"/>
      <c r="E600" s="2"/>
      <c r="F600" s="2"/>
      <c r="G600" s="2"/>
      <c r="H600" s="2"/>
      <c r="I600" s="2"/>
      <c r="J600" s="2"/>
    </row>
    <row r="601" spans="1:10" ht="24" customHeight="1">
      <c r="A601" s="2"/>
      <c r="B601" s="2"/>
      <c r="E601" s="2"/>
      <c r="F601" s="2"/>
      <c r="G601" s="2"/>
      <c r="H601" s="2"/>
      <c r="I601" s="2"/>
      <c r="J601" s="2"/>
    </row>
    <row r="602" spans="1:10" ht="24" customHeight="1">
      <c r="A602" s="2"/>
      <c r="B602" s="2"/>
      <c r="E602" s="2"/>
      <c r="F602" s="2"/>
      <c r="G602" s="2"/>
      <c r="H602" s="2"/>
      <c r="I602" s="2"/>
      <c r="J602" s="2"/>
    </row>
    <row r="603" spans="1:10" ht="24" customHeight="1">
      <c r="A603" s="2"/>
      <c r="B603" s="2"/>
      <c r="E603" s="2"/>
      <c r="F603" s="2"/>
      <c r="G603" s="2"/>
      <c r="H603" s="2"/>
      <c r="I603" s="2"/>
      <c r="J603" s="2"/>
    </row>
    <row r="604" spans="1:10" ht="24" customHeight="1">
      <c r="A604" s="2"/>
      <c r="B604" s="2"/>
      <c r="E604" s="2"/>
      <c r="F604" s="2"/>
      <c r="G604" s="2"/>
      <c r="H604" s="2"/>
      <c r="I604" s="2"/>
      <c r="J604" s="2"/>
    </row>
    <row r="605" spans="1:10" ht="24" customHeight="1">
      <c r="A605" s="2"/>
      <c r="B605" s="2"/>
      <c r="E605" s="2"/>
      <c r="F605" s="2"/>
      <c r="G605" s="2"/>
      <c r="H605" s="2"/>
      <c r="I605" s="2"/>
      <c r="J605" s="2"/>
    </row>
    <row r="606" spans="1:10" ht="24" customHeight="1">
      <c r="A606" s="2"/>
      <c r="B606" s="2"/>
      <c r="E606" s="2"/>
      <c r="F606" s="2"/>
      <c r="G606" s="2"/>
      <c r="H606" s="2"/>
      <c r="I606" s="2"/>
      <c r="J606" s="2"/>
    </row>
    <row r="607" spans="1:10" ht="24" customHeight="1">
      <c r="A607" s="2"/>
      <c r="B607" s="2"/>
      <c r="E607" s="2"/>
      <c r="F607" s="2"/>
      <c r="G607" s="2"/>
      <c r="H607" s="2"/>
      <c r="I607" s="2"/>
      <c r="J607" s="2"/>
    </row>
    <row r="608" spans="1:10" ht="24" customHeight="1">
      <c r="A608" s="2"/>
      <c r="B608" s="2"/>
      <c r="E608" s="2"/>
      <c r="F608" s="2"/>
      <c r="G608" s="2"/>
      <c r="H608" s="2"/>
      <c r="I608" s="2"/>
      <c r="J608" s="2"/>
    </row>
    <row r="609" spans="1:10" ht="24" customHeight="1">
      <c r="A609" s="2"/>
      <c r="B609" s="2"/>
      <c r="E609" s="2"/>
      <c r="F609" s="2"/>
      <c r="G609" s="2"/>
      <c r="H609" s="2"/>
      <c r="I609" s="2"/>
      <c r="J609" s="2"/>
    </row>
    <row r="610" spans="1:10" ht="24" customHeight="1">
      <c r="A610" s="2"/>
      <c r="B610" s="2"/>
      <c r="E610" s="2"/>
      <c r="F610" s="2"/>
      <c r="G610" s="2"/>
      <c r="H610" s="2"/>
      <c r="I610" s="2"/>
      <c r="J610" s="2"/>
    </row>
    <row r="611" spans="1:10" ht="24" customHeight="1">
      <c r="A611" s="2"/>
      <c r="B611" s="2"/>
      <c r="E611" s="2"/>
      <c r="F611" s="2"/>
      <c r="G611" s="2"/>
      <c r="H611" s="2"/>
      <c r="I611" s="2"/>
      <c r="J611" s="2"/>
    </row>
    <row r="612" spans="1:10" ht="24" customHeight="1">
      <c r="A612" s="2"/>
      <c r="B612" s="2"/>
      <c r="E612" s="2"/>
      <c r="F612" s="2"/>
      <c r="G612" s="2"/>
      <c r="H612" s="2"/>
      <c r="I612" s="2"/>
      <c r="J612" s="2"/>
    </row>
    <row r="613" spans="1:10" ht="24" customHeight="1">
      <c r="A613" s="2"/>
      <c r="B613" s="2"/>
      <c r="E613" s="2"/>
      <c r="F613" s="2"/>
      <c r="G613" s="2"/>
      <c r="H613" s="2"/>
      <c r="I613" s="2"/>
      <c r="J613" s="2"/>
    </row>
    <row r="614" spans="1:10" ht="24" customHeight="1">
      <c r="A614" s="2"/>
      <c r="B614" s="2"/>
      <c r="E614" s="2"/>
      <c r="F614" s="2"/>
      <c r="G614" s="2"/>
      <c r="H614" s="2"/>
      <c r="I614" s="2"/>
      <c r="J614" s="2"/>
    </row>
    <row r="615" spans="1:10" ht="24" customHeight="1">
      <c r="A615" s="2"/>
      <c r="B615" s="2"/>
      <c r="E615" s="2"/>
      <c r="F615" s="2"/>
      <c r="G615" s="2"/>
      <c r="H615" s="2"/>
      <c r="I615" s="2"/>
      <c r="J615" s="2"/>
    </row>
    <row r="616" spans="1:10" ht="24" customHeight="1">
      <c r="A616" s="2"/>
      <c r="B616" s="2"/>
      <c r="E616" s="2"/>
      <c r="F616" s="2"/>
      <c r="G616" s="2"/>
      <c r="H616" s="2"/>
      <c r="I616" s="2"/>
      <c r="J616" s="2"/>
    </row>
    <row r="617" spans="1:10" ht="24" customHeight="1">
      <c r="A617" s="2"/>
      <c r="B617" s="2"/>
      <c r="E617" s="2"/>
      <c r="F617" s="2"/>
      <c r="G617" s="2"/>
      <c r="H617" s="2"/>
      <c r="I617" s="2"/>
      <c r="J617" s="2"/>
    </row>
    <row r="618" spans="1:10" ht="24" customHeight="1">
      <c r="A618" s="2"/>
      <c r="B618" s="2"/>
      <c r="E618" s="2"/>
      <c r="F618" s="2"/>
      <c r="G618" s="2"/>
      <c r="H618" s="2"/>
      <c r="I618" s="2"/>
      <c r="J618" s="2"/>
    </row>
    <row r="619" spans="1:10" ht="24" customHeight="1">
      <c r="A619" s="2"/>
      <c r="B619" s="2"/>
      <c r="E619" s="2"/>
      <c r="F619" s="2"/>
      <c r="G619" s="2"/>
      <c r="H619" s="2"/>
      <c r="I619" s="2"/>
      <c r="J619" s="2"/>
    </row>
    <row r="620" spans="1:10" ht="24" customHeight="1">
      <c r="A620" s="2"/>
      <c r="B620" s="2"/>
      <c r="E620" s="2"/>
      <c r="F620" s="2"/>
      <c r="G620" s="2"/>
      <c r="H620" s="2"/>
      <c r="I620" s="2"/>
      <c r="J620" s="2"/>
    </row>
    <row r="621" spans="1:10" ht="24" customHeight="1">
      <c r="A621" s="2"/>
      <c r="B621" s="2"/>
      <c r="E621" s="2"/>
      <c r="F621" s="2"/>
      <c r="G621" s="2"/>
      <c r="H621" s="2"/>
      <c r="I621" s="2"/>
      <c r="J621" s="2"/>
    </row>
    <row r="622" spans="1:10" ht="24" customHeight="1">
      <c r="A622" s="2"/>
      <c r="B622" s="2"/>
      <c r="E622" s="2"/>
      <c r="F622" s="2"/>
      <c r="G622" s="2"/>
      <c r="H622" s="2"/>
      <c r="I622" s="2"/>
      <c r="J622" s="2"/>
    </row>
    <row r="623" spans="1:10" ht="24" customHeight="1">
      <c r="A623" s="2"/>
      <c r="B623" s="2"/>
      <c r="E623" s="2"/>
      <c r="F623" s="2"/>
      <c r="G623" s="2"/>
      <c r="H623" s="2"/>
      <c r="I623" s="2"/>
      <c r="J623" s="2"/>
    </row>
    <row r="624" spans="1:10" ht="24" customHeight="1">
      <c r="A624" s="2"/>
      <c r="B624" s="2"/>
      <c r="E624" s="2"/>
      <c r="F624" s="2"/>
      <c r="G624" s="2"/>
      <c r="H624" s="2"/>
      <c r="I624" s="2"/>
      <c r="J624" s="2"/>
    </row>
    <row r="625" spans="1:10" ht="24" customHeight="1">
      <c r="A625" s="2"/>
      <c r="B625" s="2"/>
      <c r="E625" s="2"/>
      <c r="F625" s="2"/>
      <c r="G625" s="2"/>
      <c r="H625" s="2"/>
      <c r="I625" s="2"/>
      <c r="J625" s="2"/>
    </row>
    <row r="626" spans="1:10" ht="24" customHeight="1">
      <c r="A626" s="2"/>
      <c r="B626" s="2"/>
      <c r="E626" s="2"/>
      <c r="F626" s="2"/>
      <c r="G626" s="2"/>
      <c r="H626" s="2"/>
      <c r="I626" s="2"/>
      <c r="J626" s="2"/>
    </row>
  </sheetData>
  <sheetProtection/>
  <mergeCells count="426">
    <mergeCell ref="K156:K177"/>
    <mergeCell ref="K102:K124"/>
    <mergeCell ref="I163:I165"/>
    <mergeCell ref="H126:H130"/>
    <mergeCell ref="K131:K150"/>
    <mergeCell ref="J160:J162"/>
    <mergeCell ref="H163:H165"/>
    <mergeCell ref="I152:I155"/>
    <mergeCell ref="J156:J159"/>
    <mergeCell ref="I156:I159"/>
    <mergeCell ref="B111:B114"/>
    <mergeCell ref="I160:I162"/>
    <mergeCell ref="C131:C134"/>
    <mergeCell ref="G131:G134"/>
    <mergeCell ref="H131:H134"/>
    <mergeCell ref="F140:F143"/>
    <mergeCell ref="G152:G155"/>
    <mergeCell ref="H152:H155"/>
    <mergeCell ref="C152:C155"/>
    <mergeCell ref="C160:C162"/>
    <mergeCell ref="I118:I121"/>
    <mergeCell ref="C126:C130"/>
    <mergeCell ref="H160:H162"/>
    <mergeCell ref="C118:C121"/>
    <mergeCell ref="I111:I114"/>
    <mergeCell ref="C140:C143"/>
    <mergeCell ref="I140:I143"/>
    <mergeCell ref="H144:H147"/>
    <mergeCell ref="G126:G130"/>
    <mergeCell ref="G118:G121"/>
    <mergeCell ref="H95:H97"/>
    <mergeCell ref="F108:F110"/>
    <mergeCell ref="H92:H94"/>
    <mergeCell ref="F118:F121"/>
    <mergeCell ref="I166:I168"/>
    <mergeCell ref="B108:B110"/>
    <mergeCell ref="I122:I124"/>
    <mergeCell ref="G108:G110"/>
    <mergeCell ref="H108:H110"/>
    <mergeCell ref="B126:B130"/>
    <mergeCell ref="F88:F90"/>
    <mergeCell ref="A88:A90"/>
    <mergeCell ref="J88:J90"/>
    <mergeCell ref="I88:I90"/>
    <mergeCell ref="G88:G90"/>
    <mergeCell ref="A126:A130"/>
    <mergeCell ref="I126:I130"/>
    <mergeCell ref="C95:C97"/>
    <mergeCell ref="F95:F97"/>
    <mergeCell ref="G95:G97"/>
    <mergeCell ref="B92:B94"/>
    <mergeCell ref="A95:A97"/>
    <mergeCell ref="A92:A94"/>
    <mergeCell ref="B95:B97"/>
    <mergeCell ref="B88:B90"/>
    <mergeCell ref="C88:C90"/>
    <mergeCell ref="C92:C94"/>
    <mergeCell ref="G102:G104"/>
    <mergeCell ref="B118:B121"/>
    <mergeCell ref="A169:A171"/>
    <mergeCell ref="B169:B171"/>
    <mergeCell ref="C169:C171"/>
    <mergeCell ref="F169:F171"/>
    <mergeCell ref="G169:G171"/>
    <mergeCell ref="G144:G147"/>
    <mergeCell ref="G166:G168"/>
    <mergeCell ref="C108:C110"/>
    <mergeCell ref="I169:I171"/>
    <mergeCell ref="F115:F117"/>
    <mergeCell ref="H66:H69"/>
    <mergeCell ref="I66:I69"/>
    <mergeCell ref="J66:J69"/>
    <mergeCell ref="F98:F101"/>
    <mergeCell ref="J95:J97"/>
    <mergeCell ref="F122:F124"/>
    <mergeCell ref="J92:J94"/>
    <mergeCell ref="F92:F94"/>
    <mergeCell ref="H169:H171"/>
    <mergeCell ref="A122:A124"/>
    <mergeCell ref="B122:B124"/>
    <mergeCell ref="C122:C124"/>
    <mergeCell ref="G122:G124"/>
    <mergeCell ref="B160:B162"/>
    <mergeCell ref="A144:A147"/>
    <mergeCell ref="A140:A143"/>
    <mergeCell ref="B140:B143"/>
    <mergeCell ref="A135:A139"/>
    <mergeCell ref="A111:A114"/>
    <mergeCell ref="C98:C101"/>
    <mergeCell ref="B98:B101"/>
    <mergeCell ref="G98:G101"/>
    <mergeCell ref="A98:A101"/>
    <mergeCell ref="C102:C104"/>
    <mergeCell ref="F102:F104"/>
    <mergeCell ref="B102:B104"/>
    <mergeCell ref="A102:A104"/>
    <mergeCell ref="D35:E35"/>
    <mergeCell ref="C13:C16"/>
    <mergeCell ref="A12:G12"/>
    <mergeCell ref="A1:K1"/>
    <mergeCell ref="A2:K2"/>
    <mergeCell ref="A3:K3"/>
    <mergeCell ref="A4:K4"/>
    <mergeCell ref="J13:J16"/>
    <mergeCell ref="F13:F16"/>
    <mergeCell ref="A5:A6"/>
    <mergeCell ref="A17:G17"/>
    <mergeCell ref="G13:G16"/>
    <mergeCell ref="A53:G53"/>
    <mergeCell ref="B13:B16"/>
    <mergeCell ref="A13:A16"/>
    <mergeCell ref="A29:G29"/>
    <mergeCell ref="F39:F41"/>
    <mergeCell ref="A48:A50"/>
    <mergeCell ref="B48:B50"/>
    <mergeCell ref="F36:F38"/>
    <mergeCell ref="G45:G47"/>
    <mergeCell ref="G42:G44"/>
    <mergeCell ref="G75:G79"/>
    <mergeCell ref="I45:I47"/>
    <mergeCell ref="C59:C61"/>
    <mergeCell ref="C66:C69"/>
    <mergeCell ref="F66:F69"/>
    <mergeCell ref="G66:G69"/>
    <mergeCell ref="H70:H73"/>
    <mergeCell ref="I70:I73"/>
    <mergeCell ref="C81:C84"/>
    <mergeCell ref="F81:F84"/>
    <mergeCell ref="A74:K74"/>
    <mergeCell ref="K75:K79"/>
    <mergeCell ref="I48:I50"/>
    <mergeCell ref="A81:A84"/>
    <mergeCell ref="F75:F79"/>
    <mergeCell ref="G81:G84"/>
    <mergeCell ref="J75:J79"/>
    <mergeCell ref="H75:H79"/>
    <mergeCell ref="A36:A38"/>
    <mergeCell ref="B36:B38"/>
    <mergeCell ref="F42:F44"/>
    <mergeCell ref="C48:C50"/>
    <mergeCell ref="G36:G38"/>
    <mergeCell ref="F45:F47"/>
    <mergeCell ref="A45:A47"/>
    <mergeCell ref="B45:B47"/>
    <mergeCell ref="A39:A41"/>
    <mergeCell ref="C45:C47"/>
    <mergeCell ref="D5:E6"/>
    <mergeCell ref="G5:G6"/>
    <mergeCell ref="G7:G11"/>
    <mergeCell ref="C5:C6"/>
    <mergeCell ref="F5:F6"/>
    <mergeCell ref="B7:B11"/>
    <mergeCell ref="C7:C11"/>
    <mergeCell ref="B5:B6"/>
    <mergeCell ref="F7:F11"/>
    <mergeCell ref="K7:K11"/>
    <mergeCell ref="K13:K16"/>
    <mergeCell ref="H5:J5"/>
    <mergeCell ref="H7:H11"/>
    <mergeCell ref="I7:I11"/>
    <mergeCell ref="J7:J11"/>
    <mergeCell ref="K5:K6"/>
    <mergeCell ref="I13:I16"/>
    <mergeCell ref="H13:H16"/>
    <mergeCell ref="A7:A11"/>
    <mergeCell ref="H17:I17"/>
    <mergeCell ref="A65:G65"/>
    <mergeCell ref="A75:A79"/>
    <mergeCell ref="A80:G80"/>
    <mergeCell ref="G39:G41"/>
    <mergeCell ref="H39:H41"/>
    <mergeCell ref="I39:I41"/>
    <mergeCell ref="A66:A69"/>
    <mergeCell ref="B66:B69"/>
    <mergeCell ref="J45:J47"/>
    <mergeCell ref="B75:B79"/>
    <mergeCell ref="F48:F50"/>
    <mergeCell ref="K19:K28"/>
    <mergeCell ref="K31:K34"/>
    <mergeCell ref="H36:H38"/>
    <mergeCell ref="I36:I38"/>
    <mergeCell ref="J36:J38"/>
    <mergeCell ref="H45:H47"/>
    <mergeCell ref="K39:K52"/>
    <mergeCell ref="J42:J44"/>
    <mergeCell ref="J48:J50"/>
    <mergeCell ref="G148:G150"/>
    <mergeCell ref="G48:G50"/>
    <mergeCell ref="H48:H50"/>
    <mergeCell ref="J140:J143"/>
    <mergeCell ref="J144:J147"/>
    <mergeCell ref="H148:H150"/>
    <mergeCell ref="I144:I147"/>
    <mergeCell ref="K36:K38"/>
    <mergeCell ref="B39:B41"/>
    <mergeCell ref="C39:C41"/>
    <mergeCell ref="A42:A44"/>
    <mergeCell ref="B42:B44"/>
    <mergeCell ref="C42:C44"/>
    <mergeCell ref="C36:C38"/>
    <mergeCell ref="H42:H44"/>
    <mergeCell ref="I42:I44"/>
    <mergeCell ref="J39:J41"/>
    <mergeCell ref="B81:B84"/>
    <mergeCell ref="G140:G143"/>
    <mergeCell ref="H140:H143"/>
    <mergeCell ref="H135:H139"/>
    <mergeCell ref="F135:F139"/>
    <mergeCell ref="C75:C79"/>
    <mergeCell ref="F131:F134"/>
    <mergeCell ref="F105:F107"/>
    <mergeCell ref="H122:H124"/>
    <mergeCell ref="H118:H121"/>
    <mergeCell ref="B105:B107"/>
    <mergeCell ref="B135:B139"/>
    <mergeCell ref="A131:A134"/>
    <mergeCell ref="B131:B134"/>
    <mergeCell ref="A105:A107"/>
    <mergeCell ref="C105:C107"/>
    <mergeCell ref="A125:G125"/>
    <mergeCell ref="G135:G139"/>
    <mergeCell ref="A108:A110"/>
    <mergeCell ref="G105:G107"/>
    <mergeCell ref="A148:A150"/>
    <mergeCell ref="A152:A155"/>
    <mergeCell ref="B148:B150"/>
    <mergeCell ref="A160:A162"/>
    <mergeCell ref="A156:A159"/>
    <mergeCell ref="A151:G151"/>
    <mergeCell ref="F160:F162"/>
    <mergeCell ref="A118:A121"/>
    <mergeCell ref="B179:B181"/>
    <mergeCell ref="G179:G181"/>
    <mergeCell ref="A178:G178"/>
    <mergeCell ref="A179:A181"/>
    <mergeCell ref="A163:A165"/>
    <mergeCell ref="B163:B165"/>
    <mergeCell ref="A166:A168"/>
    <mergeCell ref="B166:B168"/>
    <mergeCell ref="C166:C168"/>
    <mergeCell ref="K192:K194"/>
    <mergeCell ref="A182:A184"/>
    <mergeCell ref="A185:A187"/>
    <mergeCell ref="B182:B184"/>
    <mergeCell ref="B185:B187"/>
    <mergeCell ref="H185:H187"/>
    <mergeCell ref="F189:F191"/>
    <mergeCell ref="C189:C191"/>
    <mergeCell ref="F182:F184"/>
    <mergeCell ref="B189:B191"/>
    <mergeCell ref="J199:J201"/>
    <mergeCell ref="K199:K201"/>
    <mergeCell ref="F192:F194"/>
    <mergeCell ref="G185:G187"/>
    <mergeCell ref="K182:K187"/>
    <mergeCell ref="I192:I194"/>
    <mergeCell ref="I185:I187"/>
    <mergeCell ref="J185:J187"/>
    <mergeCell ref="J189:J191"/>
    <mergeCell ref="K196:K198"/>
    <mergeCell ref="B199:B201"/>
    <mergeCell ref="A195:G195"/>
    <mergeCell ref="G192:G194"/>
    <mergeCell ref="C196:C198"/>
    <mergeCell ref="B196:B198"/>
    <mergeCell ref="F199:F201"/>
    <mergeCell ref="G199:G201"/>
    <mergeCell ref="C163:C165"/>
    <mergeCell ref="F163:F165"/>
    <mergeCell ref="G163:G165"/>
    <mergeCell ref="G160:G162"/>
    <mergeCell ref="C199:C201"/>
    <mergeCell ref="C185:C187"/>
    <mergeCell ref="C182:C184"/>
    <mergeCell ref="F166:F168"/>
    <mergeCell ref="F175:F177"/>
    <mergeCell ref="G175:G177"/>
    <mergeCell ref="B85:B87"/>
    <mergeCell ref="A85:A87"/>
    <mergeCell ref="C85:C87"/>
    <mergeCell ref="J179:J181"/>
    <mergeCell ref="C179:C181"/>
    <mergeCell ref="F85:F87"/>
    <mergeCell ref="G85:G87"/>
    <mergeCell ref="F179:F181"/>
    <mergeCell ref="F152:F155"/>
    <mergeCell ref="A202:G202"/>
    <mergeCell ref="A196:A198"/>
    <mergeCell ref="G196:G198"/>
    <mergeCell ref="H85:H87"/>
    <mergeCell ref="I85:I87"/>
    <mergeCell ref="I98:I101"/>
    <mergeCell ref="I105:I107"/>
    <mergeCell ref="H102:H104"/>
    <mergeCell ref="I102:I104"/>
    <mergeCell ref="I92:I94"/>
    <mergeCell ref="I199:I201"/>
    <mergeCell ref="H192:H194"/>
    <mergeCell ref="A199:A201"/>
    <mergeCell ref="F196:F198"/>
    <mergeCell ref="A192:A194"/>
    <mergeCell ref="B192:B194"/>
    <mergeCell ref="H199:H201"/>
    <mergeCell ref="H196:H198"/>
    <mergeCell ref="C192:C194"/>
    <mergeCell ref="K126:K130"/>
    <mergeCell ref="H98:H101"/>
    <mergeCell ref="H88:H90"/>
    <mergeCell ref="J122:J124"/>
    <mergeCell ref="H81:H84"/>
    <mergeCell ref="I95:I97"/>
    <mergeCell ref="H105:H107"/>
    <mergeCell ref="I108:I110"/>
    <mergeCell ref="I115:I117"/>
    <mergeCell ref="J118:J121"/>
    <mergeCell ref="I196:I198"/>
    <mergeCell ref="J196:J198"/>
    <mergeCell ref="I182:I184"/>
    <mergeCell ref="J182:J184"/>
    <mergeCell ref="H156:H159"/>
    <mergeCell ref="H179:H181"/>
    <mergeCell ref="J163:J165"/>
    <mergeCell ref="H182:H184"/>
    <mergeCell ref="H166:H168"/>
    <mergeCell ref="J169:J171"/>
    <mergeCell ref="J192:J194"/>
    <mergeCell ref="J166:J168"/>
    <mergeCell ref="I189:I191"/>
    <mergeCell ref="K189:K191"/>
    <mergeCell ref="A188:G188"/>
    <mergeCell ref="F185:F187"/>
    <mergeCell ref="H189:H191"/>
    <mergeCell ref="G189:G191"/>
    <mergeCell ref="I179:I181"/>
    <mergeCell ref="G182:G184"/>
    <mergeCell ref="K179:K181"/>
    <mergeCell ref="K152:K155"/>
    <mergeCell ref="A189:A191"/>
    <mergeCell ref="B152:B155"/>
    <mergeCell ref="I131:I134"/>
    <mergeCell ref="J131:J134"/>
    <mergeCell ref="J135:J139"/>
    <mergeCell ref="I148:I150"/>
    <mergeCell ref="I135:I139"/>
    <mergeCell ref="B156:B159"/>
    <mergeCell ref="C111:C114"/>
    <mergeCell ref="F111:F114"/>
    <mergeCell ref="G111:G114"/>
    <mergeCell ref="G115:G117"/>
    <mergeCell ref="F156:F159"/>
    <mergeCell ref="J152:J155"/>
    <mergeCell ref="C156:C159"/>
    <mergeCell ref="J126:J130"/>
    <mergeCell ref="F126:F130"/>
    <mergeCell ref="C148:C150"/>
    <mergeCell ref="J148:J150"/>
    <mergeCell ref="F148:F150"/>
    <mergeCell ref="B144:B147"/>
    <mergeCell ref="C144:C147"/>
    <mergeCell ref="F144:F147"/>
    <mergeCell ref="G156:G159"/>
    <mergeCell ref="J115:J117"/>
    <mergeCell ref="K88:K97"/>
    <mergeCell ref="K98:K101"/>
    <mergeCell ref="J98:J101"/>
    <mergeCell ref="G92:G94"/>
    <mergeCell ref="A115:A117"/>
    <mergeCell ref="B115:B117"/>
    <mergeCell ref="C115:C117"/>
    <mergeCell ref="H111:H114"/>
    <mergeCell ref="H115:H117"/>
    <mergeCell ref="J111:J114"/>
    <mergeCell ref="K70:K73"/>
    <mergeCell ref="K81:K84"/>
    <mergeCell ref="I81:I84"/>
    <mergeCell ref="K85:K87"/>
    <mergeCell ref="J85:J87"/>
    <mergeCell ref="I75:I79"/>
    <mergeCell ref="J102:J104"/>
    <mergeCell ref="J108:J110"/>
    <mergeCell ref="I62:I64"/>
    <mergeCell ref="J62:J64"/>
    <mergeCell ref="J105:J107"/>
    <mergeCell ref="C135:C139"/>
    <mergeCell ref="K66:K69"/>
    <mergeCell ref="A70:A73"/>
    <mergeCell ref="B70:B73"/>
    <mergeCell ref="C70:C73"/>
    <mergeCell ref="F70:F73"/>
    <mergeCell ref="G70:G73"/>
    <mergeCell ref="I54:I56"/>
    <mergeCell ref="J54:J56"/>
    <mergeCell ref="K54:K56"/>
    <mergeCell ref="J70:J73"/>
    <mergeCell ref="A62:A64"/>
    <mergeCell ref="B62:B64"/>
    <mergeCell ref="C62:C64"/>
    <mergeCell ref="F62:F64"/>
    <mergeCell ref="G62:G64"/>
    <mergeCell ref="H62:H64"/>
    <mergeCell ref="A54:A56"/>
    <mergeCell ref="B54:B56"/>
    <mergeCell ref="C54:C56"/>
    <mergeCell ref="F54:F56"/>
    <mergeCell ref="G54:G56"/>
    <mergeCell ref="H54:H56"/>
    <mergeCell ref="J59:J61"/>
    <mergeCell ref="K57:K61"/>
    <mergeCell ref="J81:J84"/>
    <mergeCell ref="B59:B61"/>
    <mergeCell ref="A59:A61"/>
    <mergeCell ref="G59:G61"/>
    <mergeCell ref="F59:F61"/>
    <mergeCell ref="H59:H61"/>
    <mergeCell ref="I59:I61"/>
    <mergeCell ref="K62:K64"/>
    <mergeCell ref="H175:H177"/>
    <mergeCell ref="I175:I177"/>
    <mergeCell ref="J175:J177"/>
    <mergeCell ref="B175:B177"/>
    <mergeCell ref="A175:A177"/>
    <mergeCell ref="C175:C177"/>
  </mergeCells>
  <printOptions horizontalCentered="1"/>
  <pageMargins left="0.7086614173228346" right="0.7086614173228346" top="0.7480314960629921" bottom="0.7480314960629921" header="0.31496062992125984" footer="0.31496062992125984"/>
  <pageSetup orientation="landscape" paperSize="8" scale="64" r:id="rId1"/>
  <headerFooter>
    <oddFooter>&amp;CСтрана  &amp;P</oddFooter>
  </headerFooter>
  <rowBreaks count="4" manualBreakCount="4">
    <brk id="52" max="10" man="1"/>
    <brk id="97" max="10" man="1"/>
    <brk id="150" max="10" man="1"/>
    <brk id="20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28125" style="3" customWidth="1"/>
    <col min="2" max="2" width="59.57421875" style="4" customWidth="1"/>
    <col min="3" max="3" width="13.57421875" style="6" customWidth="1"/>
    <col min="4" max="4" width="16.57421875" style="6" customWidth="1"/>
    <col min="5" max="5" width="13.57421875" style="6" customWidth="1"/>
    <col min="6" max="6" width="21.7109375" style="6" customWidth="1"/>
    <col min="7" max="7" width="22.8515625" style="6" customWidth="1"/>
    <col min="8" max="10" width="16.140625" style="6" customWidth="1"/>
    <col min="11" max="11" width="30.421875" style="2" customWidth="1"/>
    <col min="12" max="16384" width="9.140625" style="2" customWidth="1"/>
  </cols>
  <sheetData>
    <row r="1" spans="1:10" ht="14.25">
      <c r="A1" s="296"/>
      <c r="B1" s="296"/>
      <c r="C1" s="296"/>
      <c r="D1" s="296"/>
      <c r="E1" s="296"/>
      <c r="F1" s="296"/>
      <c r="G1" s="296"/>
      <c r="H1" s="296"/>
      <c r="I1" s="296"/>
      <c r="J1" s="296"/>
    </row>
    <row r="2" spans="1:11" ht="18" customHeight="1">
      <c r="A2" s="297" t="s">
        <v>157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8" customHeight="1">
      <c r="A3" s="297" t="s">
        <v>144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0" ht="14.25">
      <c r="A4" s="280"/>
      <c r="B4" s="280"/>
      <c r="C4" s="280"/>
      <c r="D4" s="280"/>
      <c r="E4" s="280"/>
      <c r="F4" s="280"/>
      <c r="G4" s="280"/>
      <c r="H4" s="280"/>
      <c r="I4" s="280"/>
      <c r="J4" s="280"/>
    </row>
    <row r="5" spans="1:11" ht="19.5" customHeight="1">
      <c r="A5" s="298" t="s">
        <v>2</v>
      </c>
      <c r="B5" s="271" t="s">
        <v>58</v>
      </c>
      <c r="C5" s="176" t="s">
        <v>130</v>
      </c>
      <c r="D5" s="315" t="s">
        <v>0</v>
      </c>
      <c r="E5" s="316"/>
      <c r="F5" s="164" t="s">
        <v>3</v>
      </c>
      <c r="G5" s="271" t="s">
        <v>47</v>
      </c>
      <c r="H5" s="266" t="s">
        <v>131</v>
      </c>
      <c r="I5" s="266"/>
      <c r="J5" s="319"/>
      <c r="K5" s="320" t="s">
        <v>136</v>
      </c>
    </row>
    <row r="6" spans="1:11" ht="38.25" customHeight="1">
      <c r="A6" s="298"/>
      <c r="B6" s="271"/>
      <c r="C6" s="178"/>
      <c r="D6" s="317"/>
      <c r="E6" s="318"/>
      <c r="F6" s="166"/>
      <c r="G6" s="271"/>
      <c r="H6" s="55" t="s">
        <v>132</v>
      </c>
      <c r="I6" s="55" t="s">
        <v>133</v>
      </c>
      <c r="J6" s="126" t="s">
        <v>134</v>
      </c>
      <c r="K6" s="320"/>
    </row>
    <row r="7" spans="1:11" ht="15">
      <c r="A7" s="152"/>
      <c r="B7" s="164" t="s">
        <v>84</v>
      </c>
      <c r="C7" s="164"/>
      <c r="D7" s="8">
        <f>D8+D9</f>
        <v>12045000</v>
      </c>
      <c r="E7" s="9"/>
      <c r="F7" s="324"/>
      <c r="G7" s="285"/>
      <c r="H7" s="259"/>
      <c r="I7" s="259"/>
      <c r="J7" s="259"/>
      <c r="K7" s="161"/>
    </row>
    <row r="8" spans="1:11" ht="15">
      <c r="A8" s="153"/>
      <c r="B8" s="165"/>
      <c r="C8" s="165"/>
      <c r="D8" s="36">
        <f>D11++D40</f>
        <v>11416250</v>
      </c>
      <c r="E8" s="37" t="s">
        <v>105</v>
      </c>
      <c r="F8" s="325"/>
      <c r="G8" s="286"/>
      <c r="H8" s="260"/>
      <c r="I8" s="260"/>
      <c r="J8" s="260"/>
      <c r="K8" s="162"/>
    </row>
    <row r="9" spans="1:11" ht="15">
      <c r="A9" s="154"/>
      <c r="B9" s="166"/>
      <c r="C9" s="166"/>
      <c r="D9" s="42">
        <f>D41</f>
        <v>628750</v>
      </c>
      <c r="E9" s="41" t="s">
        <v>107</v>
      </c>
      <c r="F9" s="326"/>
      <c r="G9" s="314"/>
      <c r="H9" s="261"/>
      <c r="I9" s="261"/>
      <c r="J9" s="261"/>
      <c r="K9" s="163"/>
    </row>
    <row r="10" spans="1:11" ht="15" customHeight="1">
      <c r="A10" s="278"/>
      <c r="B10" s="279"/>
      <c r="C10" s="279"/>
      <c r="D10" s="279"/>
      <c r="E10" s="279"/>
      <c r="F10" s="279"/>
      <c r="G10" s="279"/>
      <c r="H10" s="12"/>
      <c r="I10" s="12"/>
      <c r="J10" s="62"/>
      <c r="K10" s="31"/>
    </row>
    <row r="11" spans="1:11" ht="15">
      <c r="A11" s="24"/>
      <c r="B11" s="26" t="s">
        <v>77</v>
      </c>
      <c r="C11" s="26"/>
      <c r="D11" s="39">
        <f>D13+D20+D23</f>
        <v>5005000</v>
      </c>
      <c r="E11" s="9" t="s">
        <v>105</v>
      </c>
      <c r="F11" s="25"/>
      <c r="G11" s="47"/>
      <c r="H11" s="70"/>
      <c r="I11" s="70"/>
      <c r="J11" s="70"/>
      <c r="K11" s="23"/>
    </row>
    <row r="12" spans="1:11" ht="15">
      <c r="A12" s="62"/>
      <c r="B12" s="101"/>
      <c r="C12" s="101"/>
      <c r="D12" s="102"/>
      <c r="E12" s="102"/>
      <c r="F12" s="103"/>
      <c r="G12" s="104"/>
      <c r="H12" s="104"/>
      <c r="I12" s="104"/>
      <c r="J12" s="104"/>
      <c r="K12" s="43"/>
    </row>
    <row r="13" spans="1:11" s="11" customFormat="1" ht="30">
      <c r="A13" s="88" t="s">
        <v>24</v>
      </c>
      <c r="B13" s="79" t="s">
        <v>4</v>
      </c>
      <c r="C13" s="79"/>
      <c r="D13" s="38">
        <f>SUM(D14:D18)</f>
        <v>640000</v>
      </c>
      <c r="E13" s="37" t="s">
        <v>188</v>
      </c>
      <c r="F13" s="98">
        <v>512000</v>
      </c>
      <c r="G13" s="99"/>
      <c r="H13" s="100"/>
      <c r="I13" s="100"/>
      <c r="J13" s="99"/>
      <c r="K13" s="79"/>
    </row>
    <row r="14" spans="1:11" s="11" customFormat="1" ht="15">
      <c r="A14" s="12" t="s">
        <v>7</v>
      </c>
      <c r="B14" s="87" t="s">
        <v>238</v>
      </c>
      <c r="C14" s="72">
        <v>39220000</v>
      </c>
      <c r="D14" s="124">
        <v>200000</v>
      </c>
      <c r="E14" s="21" t="s">
        <v>189</v>
      </c>
      <c r="F14" s="64">
        <v>512251</v>
      </c>
      <c r="G14" s="48" t="s">
        <v>68</v>
      </c>
      <c r="H14" s="16" t="s">
        <v>147</v>
      </c>
      <c r="I14" s="16" t="s">
        <v>146</v>
      </c>
      <c r="J14" s="16" t="s">
        <v>145</v>
      </c>
      <c r="K14" s="165"/>
    </row>
    <row r="15" spans="1:11" s="11" customFormat="1" ht="15">
      <c r="A15" s="12" t="s">
        <v>8</v>
      </c>
      <c r="B15" s="87" t="s">
        <v>125</v>
      </c>
      <c r="C15" s="72">
        <v>33100000</v>
      </c>
      <c r="D15" s="124">
        <v>110000</v>
      </c>
      <c r="E15" s="21" t="s">
        <v>189</v>
      </c>
      <c r="F15" s="64">
        <v>512511</v>
      </c>
      <c r="G15" s="48" t="s">
        <v>68</v>
      </c>
      <c r="H15" s="16" t="s">
        <v>147</v>
      </c>
      <c r="I15" s="16" t="s">
        <v>146</v>
      </c>
      <c r="J15" s="16" t="s">
        <v>145</v>
      </c>
      <c r="K15" s="165"/>
    </row>
    <row r="16" spans="1:11" s="11" customFormat="1" ht="15">
      <c r="A16" s="12" t="s">
        <v>9</v>
      </c>
      <c r="B16" s="87" t="s">
        <v>239</v>
      </c>
      <c r="C16" s="72">
        <v>32552100</v>
      </c>
      <c r="D16" s="124">
        <v>300000</v>
      </c>
      <c r="E16" s="21" t="s">
        <v>189</v>
      </c>
      <c r="F16" s="64">
        <v>512200</v>
      </c>
      <c r="G16" s="48" t="s">
        <v>68</v>
      </c>
      <c r="H16" s="16" t="s">
        <v>147</v>
      </c>
      <c r="I16" s="16" t="s">
        <v>146</v>
      </c>
      <c r="J16" s="16" t="s">
        <v>145</v>
      </c>
      <c r="K16" s="165"/>
    </row>
    <row r="17" spans="1:11" s="11" customFormat="1" ht="15">
      <c r="A17" s="12" t="s">
        <v>10</v>
      </c>
      <c r="B17" s="87" t="s">
        <v>165</v>
      </c>
      <c r="C17" s="72">
        <v>35111000</v>
      </c>
      <c r="D17" s="124">
        <v>10000</v>
      </c>
      <c r="E17" s="21" t="s">
        <v>189</v>
      </c>
      <c r="F17" s="64">
        <v>512811</v>
      </c>
      <c r="G17" s="48" t="s">
        <v>68</v>
      </c>
      <c r="H17" s="16" t="s">
        <v>147</v>
      </c>
      <c r="I17" s="16" t="s">
        <v>146</v>
      </c>
      <c r="J17" s="16" t="s">
        <v>145</v>
      </c>
      <c r="K17" s="165"/>
    </row>
    <row r="18" spans="1:11" s="11" customFormat="1" ht="15">
      <c r="A18" s="12" t="s">
        <v>162</v>
      </c>
      <c r="B18" s="87" t="s">
        <v>166</v>
      </c>
      <c r="C18" s="72">
        <v>31161900</v>
      </c>
      <c r="D18" s="124">
        <v>20000</v>
      </c>
      <c r="E18" s="21" t="s">
        <v>189</v>
      </c>
      <c r="F18" s="64">
        <v>512241</v>
      </c>
      <c r="G18" s="48" t="s">
        <v>68</v>
      </c>
      <c r="H18" s="16" t="s">
        <v>147</v>
      </c>
      <c r="I18" s="16" t="s">
        <v>146</v>
      </c>
      <c r="J18" s="16" t="s">
        <v>145</v>
      </c>
      <c r="K18" s="165"/>
    </row>
    <row r="19" spans="1:11" s="11" customFormat="1" ht="15">
      <c r="A19" s="278"/>
      <c r="B19" s="279"/>
      <c r="C19" s="279"/>
      <c r="D19" s="311"/>
      <c r="E19" s="311"/>
      <c r="F19" s="311"/>
      <c r="G19" s="280"/>
      <c r="H19" s="63"/>
      <c r="I19" s="63"/>
      <c r="J19" s="63"/>
      <c r="K19" s="7"/>
    </row>
    <row r="20" spans="1:11" s="11" customFormat="1" ht="30">
      <c r="A20" s="28" t="s">
        <v>25</v>
      </c>
      <c r="B20" s="26" t="s">
        <v>38</v>
      </c>
      <c r="C20" s="27"/>
      <c r="D20" s="30">
        <f>D21</f>
        <v>15000</v>
      </c>
      <c r="E20" s="97" t="s">
        <v>188</v>
      </c>
      <c r="F20" s="75">
        <v>515000</v>
      </c>
      <c r="G20" s="76"/>
      <c r="H20" s="76"/>
      <c r="I20" s="76"/>
      <c r="J20" s="76"/>
      <c r="K20" s="26"/>
    </row>
    <row r="21" spans="1:11" s="11" customFormat="1" ht="15">
      <c r="A21" s="24" t="s">
        <v>11</v>
      </c>
      <c r="B21" s="83" t="s">
        <v>150</v>
      </c>
      <c r="C21" s="32">
        <v>48900000</v>
      </c>
      <c r="D21" s="20">
        <v>15000</v>
      </c>
      <c r="E21" s="21" t="s">
        <v>105</v>
      </c>
      <c r="F21" s="43">
        <v>515192</v>
      </c>
      <c r="G21" s="16" t="s">
        <v>68</v>
      </c>
      <c r="H21" s="70" t="s">
        <v>146</v>
      </c>
      <c r="I21" s="70" t="s">
        <v>146</v>
      </c>
      <c r="J21" s="70" t="s">
        <v>145</v>
      </c>
      <c r="K21" s="26"/>
    </row>
    <row r="22" spans="1:11" s="11" customFormat="1" ht="15">
      <c r="A22" s="82"/>
      <c r="B22" s="84"/>
      <c r="C22" s="84"/>
      <c r="D22" s="85"/>
      <c r="E22" s="85"/>
      <c r="F22" s="85"/>
      <c r="G22" s="85"/>
      <c r="H22" s="84"/>
      <c r="I22" s="84"/>
      <c r="J22" s="84"/>
      <c r="K22" s="26"/>
    </row>
    <row r="23" spans="1:11" s="11" customFormat="1" ht="25.5" customHeight="1">
      <c r="A23" s="28" t="s">
        <v>16</v>
      </c>
      <c r="B23" s="26" t="s">
        <v>15</v>
      </c>
      <c r="C23" s="27"/>
      <c r="D23" s="8">
        <f>SUM(D24:D37)</f>
        <v>4350000</v>
      </c>
      <c r="E23" s="9" t="s">
        <v>188</v>
      </c>
      <c r="F23" s="75">
        <v>426000</v>
      </c>
      <c r="G23" s="76"/>
      <c r="H23" s="76"/>
      <c r="I23" s="76"/>
      <c r="J23" s="76"/>
      <c r="K23" s="26"/>
    </row>
    <row r="24" spans="1:11" ht="28.5">
      <c r="A24" s="24" t="s">
        <v>18</v>
      </c>
      <c r="B24" s="83" t="s">
        <v>64</v>
      </c>
      <c r="C24" s="32">
        <v>22120000</v>
      </c>
      <c r="D24" s="20">
        <v>400000</v>
      </c>
      <c r="E24" s="21" t="s">
        <v>105</v>
      </c>
      <c r="F24" s="44">
        <v>426311</v>
      </c>
      <c r="G24" s="70" t="s">
        <v>69</v>
      </c>
      <c r="H24" s="70" t="s">
        <v>145</v>
      </c>
      <c r="I24" s="70" t="s">
        <v>145</v>
      </c>
      <c r="J24" s="70" t="s">
        <v>177</v>
      </c>
      <c r="K24" s="161"/>
    </row>
    <row r="25" spans="1:11" ht="14.25">
      <c r="A25" s="24" t="s">
        <v>19</v>
      </c>
      <c r="B25" s="112" t="s">
        <v>75</v>
      </c>
      <c r="C25" s="13">
        <v>39000000</v>
      </c>
      <c r="D25" s="17">
        <v>300000</v>
      </c>
      <c r="E25" s="18" t="s">
        <v>189</v>
      </c>
      <c r="F25" s="43">
        <v>426911</v>
      </c>
      <c r="G25" s="48" t="s">
        <v>68</v>
      </c>
      <c r="H25" s="16" t="s">
        <v>147</v>
      </c>
      <c r="I25" s="16" t="s">
        <v>146</v>
      </c>
      <c r="J25" s="16" t="s">
        <v>145</v>
      </c>
      <c r="K25" s="162"/>
    </row>
    <row r="26" spans="1:11" ht="14.25">
      <c r="A26" s="24" t="s">
        <v>20</v>
      </c>
      <c r="B26" s="112" t="s">
        <v>94</v>
      </c>
      <c r="C26" s="13">
        <v>35821000</v>
      </c>
      <c r="D26" s="20">
        <v>500000</v>
      </c>
      <c r="E26" s="18" t="s">
        <v>189</v>
      </c>
      <c r="F26" s="57">
        <v>426919</v>
      </c>
      <c r="G26" s="47" t="s">
        <v>68</v>
      </c>
      <c r="H26" s="16" t="s">
        <v>147</v>
      </c>
      <c r="I26" s="16" t="s">
        <v>146</v>
      </c>
      <c r="J26" s="16" t="s">
        <v>145</v>
      </c>
      <c r="K26" s="162"/>
    </row>
    <row r="27" spans="1:11" ht="14.25">
      <c r="A27" s="24" t="s">
        <v>21</v>
      </c>
      <c r="B27" s="92" t="s">
        <v>122</v>
      </c>
      <c r="C27" s="13">
        <v>34351100</v>
      </c>
      <c r="D27" s="14">
        <v>500000</v>
      </c>
      <c r="E27" s="18" t="s">
        <v>189</v>
      </c>
      <c r="F27" s="57">
        <v>426911</v>
      </c>
      <c r="G27" s="47" t="s">
        <v>68</v>
      </c>
      <c r="H27" s="16" t="s">
        <v>147</v>
      </c>
      <c r="I27" s="16" t="s">
        <v>146</v>
      </c>
      <c r="J27" s="16" t="s">
        <v>145</v>
      </c>
      <c r="K27" s="162"/>
    </row>
    <row r="28" spans="1:11" ht="14.25">
      <c r="A28" s="24" t="s">
        <v>22</v>
      </c>
      <c r="B28" s="92" t="s">
        <v>214</v>
      </c>
      <c r="C28" s="13">
        <v>18143000</v>
      </c>
      <c r="D28" s="20">
        <v>500000</v>
      </c>
      <c r="E28" s="18" t="s">
        <v>189</v>
      </c>
      <c r="F28" s="57">
        <v>426124</v>
      </c>
      <c r="G28" s="47" t="s">
        <v>68</v>
      </c>
      <c r="H28" s="16" t="s">
        <v>147</v>
      </c>
      <c r="I28" s="16" t="s">
        <v>146</v>
      </c>
      <c r="J28" s="16" t="s">
        <v>145</v>
      </c>
      <c r="K28" s="162"/>
    </row>
    <row r="29" spans="1:11" ht="14.25">
      <c r="A29" s="24" t="s">
        <v>26</v>
      </c>
      <c r="B29" s="92" t="s">
        <v>126</v>
      </c>
      <c r="C29" s="13">
        <v>30192000</v>
      </c>
      <c r="D29" s="17">
        <v>500000</v>
      </c>
      <c r="E29" s="18" t="s">
        <v>189</v>
      </c>
      <c r="F29" s="57">
        <v>426911</v>
      </c>
      <c r="G29" s="47" t="s">
        <v>68</v>
      </c>
      <c r="H29" s="16" t="s">
        <v>147</v>
      </c>
      <c r="I29" s="16" t="s">
        <v>146</v>
      </c>
      <c r="J29" s="16" t="s">
        <v>145</v>
      </c>
      <c r="K29" s="162"/>
    </row>
    <row r="30" spans="1:11" ht="14.25">
      <c r="A30" s="24" t="s">
        <v>37</v>
      </c>
      <c r="B30" s="92" t="s">
        <v>216</v>
      </c>
      <c r="C30" s="13">
        <v>22120000</v>
      </c>
      <c r="D30" s="17">
        <v>500000</v>
      </c>
      <c r="E30" s="18" t="s">
        <v>189</v>
      </c>
      <c r="F30" s="57">
        <v>426311</v>
      </c>
      <c r="G30" s="47" t="s">
        <v>68</v>
      </c>
      <c r="H30" s="16" t="s">
        <v>147</v>
      </c>
      <c r="I30" s="16" t="s">
        <v>146</v>
      </c>
      <c r="J30" s="16" t="s">
        <v>145</v>
      </c>
      <c r="K30" s="162"/>
    </row>
    <row r="31" spans="1:11" ht="14.25">
      <c r="A31" s="24" t="s">
        <v>148</v>
      </c>
      <c r="B31" s="92" t="s">
        <v>240</v>
      </c>
      <c r="C31" s="13">
        <v>44512000</v>
      </c>
      <c r="D31" s="1">
        <v>200000</v>
      </c>
      <c r="E31" s="18" t="s">
        <v>189</v>
      </c>
      <c r="F31" s="57">
        <v>426913</v>
      </c>
      <c r="G31" s="47" t="s">
        <v>68</v>
      </c>
      <c r="H31" s="16" t="s">
        <v>147</v>
      </c>
      <c r="I31" s="16" t="s">
        <v>146</v>
      </c>
      <c r="J31" s="16" t="s">
        <v>145</v>
      </c>
      <c r="K31" s="162"/>
    </row>
    <row r="32" spans="1:11" ht="14.25">
      <c r="A32" s="24" t="s">
        <v>155</v>
      </c>
      <c r="B32" s="92" t="s">
        <v>123</v>
      </c>
      <c r="C32" s="13">
        <v>44617100</v>
      </c>
      <c r="D32" s="1">
        <v>300000</v>
      </c>
      <c r="E32" s="18" t="s">
        <v>189</v>
      </c>
      <c r="F32" s="57">
        <v>426911</v>
      </c>
      <c r="G32" s="47" t="s">
        <v>68</v>
      </c>
      <c r="H32" s="16" t="s">
        <v>147</v>
      </c>
      <c r="I32" s="16" t="s">
        <v>146</v>
      </c>
      <c r="J32" s="16" t="s">
        <v>145</v>
      </c>
      <c r="K32" s="162"/>
    </row>
    <row r="33" spans="1:11" ht="14.25">
      <c r="A33" s="24" t="s">
        <v>168</v>
      </c>
      <c r="B33" s="86" t="s">
        <v>248</v>
      </c>
      <c r="C33" s="125">
        <v>30237131</v>
      </c>
      <c r="D33" s="1">
        <v>50000</v>
      </c>
      <c r="E33" s="21" t="s">
        <v>105</v>
      </c>
      <c r="F33" s="23">
        <v>426913</v>
      </c>
      <c r="G33" s="48" t="s">
        <v>68</v>
      </c>
      <c r="H33" s="16" t="s">
        <v>147</v>
      </c>
      <c r="I33" s="16" t="s">
        <v>146</v>
      </c>
      <c r="J33" s="16" t="s">
        <v>145</v>
      </c>
      <c r="K33" s="162"/>
    </row>
    <row r="34" spans="1:11" ht="14.25">
      <c r="A34" s="24" t="s">
        <v>169</v>
      </c>
      <c r="B34" s="86" t="s">
        <v>215</v>
      </c>
      <c r="C34" s="131">
        <v>30199730</v>
      </c>
      <c r="D34" s="20">
        <v>300000</v>
      </c>
      <c r="E34" s="21" t="s">
        <v>105</v>
      </c>
      <c r="F34" s="15">
        <v>426911</v>
      </c>
      <c r="G34" s="48" t="s">
        <v>68</v>
      </c>
      <c r="H34" s="16" t="s">
        <v>147</v>
      </c>
      <c r="I34" s="16" t="s">
        <v>146</v>
      </c>
      <c r="J34" s="16" t="s">
        <v>145</v>
      </c>
      <c r="K34" s="162"/>
    </row>
    <row r="35" spans="1:11" ht="14.25">
      <c r="A35" s="24" t="s">
        <v>208</v>
      </c>
      <c r="B35" s="92" t="s">
        <v>190</v>
      </c>
      <c r="C35" s="13">
        <v>39221123</v>
      </c>
      <c r="D35" s="17">
        <v>200000</v>
      </c>
      <c r="E35" s="18" t="s">
        <v>189</v>
      </c>
      <c r="F35" s="57">
        <v>426911</v>
      </c>
      <c r="G35" s="47" t="s">
        <v>68</v>
      </c>
      <c r="H35" s="16" t="s">
        <v>147</v>
      </c>
      <c r="I35" s="16" t="s">
        <v>146</v>
      </c>
      <c r="J35" s="16" t="s">
        <v>145</v>
      </c>
      <c r="K35" s="162"/>
    </row>
    <row r="36" spans="1:11" ht="28.5">
      <c r="A36" s="24" t="s">
        <v>217</v>
      </c>
      <c r="B36" s="92" t="s">
        <v>219</v>
      </c>
      <c r="C36" s="15" t="s">
        <v>218</v>
      </c>
      <c r="D36" s="118">
        <v>75000</v>
      </c>
      <c r="E36" s="18" t="s">
        <v>105</v>
      </c>
      <c r="F36" s="57">
        <v>426111</v>
      </c>
      <c r="G36" s="47" t="s">
        <v>68</v>
      </c>
      <c r="H36" s="16" t="s">
        <v>147</v>
      </c>
      <c r="I36" s="16" t="s">
        <v>146</v>
      </c>
      <c r="J36" s="16" t="s">
        <v>145</v>
      </c>
      <c r="K36" s="134"/>
    </row>
    <row r="37" spans="1:11" ht="14.25">
      <c r="A37" s="24" t="s">
        <v>247</v>
      </c>
      <c r="B37" s="87" t="s">
        <v>167</v>
      </c>
      <c r="C37" s="72">
        <v>39141300</v>
      </c>
      <c r="D37" s="124">
        <v>25000</v>
      </c>
      <c r="E37" s="21" t="s">
        <v>189</v>
      </c>
      <c r="F37" s="57">
        <v>426919</v>
      </c>
      <c r="G37" s="48" t="s">
        <v>68</v>
      </c>
      <c r="H37" s="16" t="s">
        <v>147</v>
      </c>
      <c r="I37" s="16" t="s">
        <v>146</v>
      </c>
      <c r="J37" s="16" t="s">
        <v>145</v>
      </c>
      <c r="K37" s="72"/>
    </row>
    <row r="38" spans="1:11" ht="14.25">
      <c r="A38" s="278"/>
      <c r="B38" s="279"/>
      <c r="C38" s="279"/>
      <c r="D38" s="311"/>
      <c r="E38" s="311"/>
      <c r="F38" s="312"/>
      <c r="G38" s="279"/>
      <c r="H38" s="63"/>
      <c r="I38" s="63"/>
      <c r="J38" s="63"/>
      <c r="K38" s="31"/>
    </row>
    <row r="39" spans="1:11" s="10" customFormat="1" ht="15">
      <c r="A39" s="323"/>
      <c r="B39" s="271" t="s">
        <v>23</v>
      </c>
      <c r="C39" s="271"/>
      <c r="D39" s="39">
        <f>D40+D41</f>
        <v>7040000</v>
      </c>
      <c r="E39" s="9"/>
      <c r="F39" s="164"/>
      <c r="G39" s="164"/>
      <c r="H39" s="164"/>
      <c r="I39" s="164"/>
      <c r="J39" s="164"/>
      <c r="K39" s="164"/>
    </row>
    <row r="40" spans="1:11" s="10" customFormat="1" ht="15">
      <c r="A40" s="323"/>
      <c r="B40" s="271"/>
      <c r="C40" s="271"/>
      <c r="D40" s="38">
        <f>D43+D59+D74+D78+D95+D98</f>
        <v>6411250</v>
      </c>
      <c r="E40" s="37" t="s">
        <v>135</v>
      </c>
      <c r="F40" s="321"/>
      <c r="G40" s="321"/>
      <c r="H40" s="321"/>
      <c r="I40" s="321"/>
      <c r="J40" s="321"/>
      <c r="K40" s="165"/>
    </row>
    <row r="41" spans="1:11" s="10" customFormat="1" ht="15">
      <c r="A41" s="323"/>
      <c r="B41" s="271"/>
      <c r="C41" s="271"/>
      <c r="D41" s="38">
        <f>D60+D79</f>
        <v>628750</v>
      </c>
      <c r="E41" s="37" t="s">
        <v>153</v>
      </c>
      <c r="F41" s="322"/>
      <c r="G41" s="322"/>
      <c r="H41" s="322"/>
      <c r="I41" s="322"/>
      <c r="J41" s="322"/>
      <c r="K41" s="166"/>
    </row>
    <row r="42" spans="1:11" ht="15">
      <c r="A42" s="62"/>
      <c r="B42" s="101"/>
      <c r="C42" s="101"/>
      <c r="D42" s="39"/>
      <c r="E42" s="39"/>
      <c r="F42" s="103"/>
      <c r="G42" s="104"/>
      <c r="H42" s="104"/>
      <c r="I42" s="104"/>
      <c r="J42" s="104"/>
      <c r="K42" s="43"/>
    </row>
    <row r="43" spans="1:11" s="11" customFormat="1" ht="30">
      <c r="A43" s="54" t="s">
        <v>24</v>
      </c>
      <c r="B43" s="7" t="s">
        <v>78</v>
      </c>
      <c r="C43" s="90"/>
      <c r="D43" s="30">
        <f>D44+D48</f>
        <v>2505000</v>
      </c>
      <c r="E43" s="97" t="s">
        <v>188</v>
      </c>
      <c r="F43" s="65">
        <v>425000</v>
      </c>
      <c r="G43" s="7"/>
      <c r="H43" s="7"/>
      <c r="I43" s="7"/>
      <c r="J43" s="7"/>
      <c r="K43" s="7"/>
    </row>
    <row r="44" spans="1:11" s="11" customFormat="1" ht="30" customHeight="1">
      <c r="A44" s="28" t="s">
        <v>6</v>
      </c>
      <c r="B44" s="7" t="s">
        <v>79</v>
      </c>
      <c r="C44" s="90"/>
      <c r="D44" s="42">
        <f>SUM(D45:D47)</f>
        <v>855000</v>
      </c>
      <c r="E44" s="41" t="s">
        <v>188</v>
      </c>
      <c r="F44" s="65">
        <v>425100</v>
      </c>
      <c r="G44" s="7"/>
      <c r="H44" s="7"/>
      <c r="I44" s="7"/>
      <c r="J44" s="7"/>
      <c r="K44" s="7"/>
    </row>
    <row r="45" spans="1:11" s="11" customFormat="1" ht="42.75">
      <c r="A45" s="12" t="s">
        <v>34</v>
      </c>
      <c r="B45" s="86" t="s">
        <v>101</v>
      </c>
      <c r="C45" s="23">
        <v>50000000</v>
      </c>
      <c r="D45" s="17">
        <v>500000</v>
      </c>
      <c r="E45" s="18" t="s">
        <v>189</v>
      </c>
      <c r="F45" s="23">
        <v>425119</v>
      </c>
      <c r="G45" s="47" t="s">
        <v>68</v>
      </c>
      <c r="H45" s="16" t="s">
        <v>147</v>
      </c>
      <c r="I45" s="16" t="s">
        <v>146</v>
      </c>
      <c r="J45" s="16" t="s">
        <v>145</v>
      </c>
      <c r="K45" s="164"/>
    </row>
    <row r="46" spans="1:11" s="11" customFormat="1" ht="23.25" customHeight="1">
      <c r="A46" s="12" t="s">
        <v>35</v>
      </c>
      <c r="B46" s="113" t="s">
        <v>89</v>
      </c>
      <c r="C46" s="66">
        <v>45441000</v>
      </c>
      <c r="D46" s="20">
        <v>300000</v>
      </c>
      <c r="E46" s="21" t="s">
        <v>189</v>
      </c>
      <c r="F46" s="23">
        <v>425119</v>
      </c>
      <c r="G46" s="47" t="s">
        <v>68</v>
      </c>
      <c r="H46" s="16" t="s">
        <v>147</v>
      </c>
      <c r="I46" s="16" t="s">
        <v>146</v>
      </c>
      <c r="J46" s="16" t="s">
        <v>145</v>
      </c>
      <c r="K46" s="165"/>
    </row>
    <row r="47" spans="1:11" s="11" customFormat="1" ht="28.5">
      <c r="A47" s="12" t="s">
        <v>71</v>
      </c>
      <c r="B47" s="31" t="s">
        <v>104</v>
      </c>
      <c r="C47" s="15">
        <v>98390000</v>
      </c>
      <c r="D47" s="20">
        <v>55000</v>
      </c>
      <c r="E47" s="21" t="s">
        <v>189</v>
      </c>
      <c r="F47" s="15">
        <v>425119</v>
      </c>
      <c r="G47" s="48" t="s">
        <v>68</v>
      </c>
      <c r="H47" s="48" t="s">
        <v>147</v>
      </c>
      <c r="I47" s="48" t="s">
        <v>147</v>
      </c>
      <c r="J47" s="48" t="s">
        <v>196</v>
      </c>
      <c r="K47" s="166"/>
    </row>
    <row r="48" spans="1:11" s="11" customFormat="1" ht="23.25" customHeight="1">
      <c r="A48" s="28" t="s">
        <v>7</v>
      </c>
      <c r="B48" s="26" t="s">
        <v>80</v>
      </c>
      <c r="C48" s="26"/>
      <c r="D48" s="8">
        <f>SUM(D49:D56)</f>
        <v>1650000</v>
      </c>
      <c r="E48" s="9" t="s">
        <v>188</v>
      </c>
      <c r="F48" s="26">
        <v>425200</v>
      </c>
      <c r="G48" s="27"/>
      <c r="H48" s="27"/>
      <c r="I48" s="27"/>
      <c r="J48" s="27"/>
      <c r="K48" s="7"/>
    </row>
    <row r="49" spans="1:11" ht="14.25" customHeight="1">
      <c r="A49" s="24" t="s">
        <v>32</v>
      </c>
      <c r="B49" s="86" t="s">
        <v>55</v>
      </c>
      <c r="C49" s="32">
        <v>50116500</v>
      </c>
      <c r="D49" s="1">
        <v>200000</v>
      </c>
      <c r="E49" s="33" t="s">
        <v>105</v>
      </c>
      <c r="F49" s="44">
        <v>425211</v>
      </c>
      <c r="G49" s="47" t="s">
        <v>68</v>
      </c>
      <c r="H49" s="16" t="s">
        <v>147</v>
      </c>
      <c r="I49" s="16" t="s">
        <v>146</v>
      </c>
      <c r="J49" s="16" t="s">
        <v>145</v>
      </c>
      <c r="K49" s="161"/>
    </row>
    <row r="50" spans="1:11" ht="14.25">
      <c r="A50" s="24" t="s">
        <v>72</v>
      </c>
      <c r="B50" s="86" t="s">
        <v>102</v>
      </c>
      <c r="C50" s="32">
        <v>50433000</v>
      </c>
      <c r="D50" s="1">
        <v>100000</v>
      </c>
      <c r="E50" s="33" t="s">
        <v>105</v>
      </c>
      <c r="F50" s="44">
        <v>425251</v>
      </c>
      <c r="G50" s="47" t="s">
        <v>68</v>
      </c>
      <c r="H50" s="16" t="s">
        <v>147</v>
      </c>
      <c r="I50" s="16" t="s">
        <v>146</v>
      </c>
      <c r="J50" s="16" t="s">
        <v>145</v>
      </c>
      <c r="K50" s="162"/>
    </row>
    <row r="51" spans="1:11" ht="14.25">
      <c r="A51" s="24" t="s">
        <v>73</v>
      </c>
      <c r="B51" s="86" t="s">
        <v>121</v>
      </c>
      <c r="C51" s="32">
        <v>45331220</v>
      </c>
      <c r="D51" s="20">
        <v>200000</v>
      </c>
      <c r="E51" s="33" t="s">
        <v>105</v>
      </c>
      <c r="F51" s="44">
        <v>425225</v>
      </c>
      <c r="G51" s="47" t="s">
        <v>68</v>
      </c>
      <c r="H51" s="16" t="s">
        <v>147</v>
      </c>
      <c r="I51" s="16" t="s">
        <v>146</v>
      </c>
      <c r="J51" s="16" t="s">
        <v>145</v>
      </c>
      <c r="K51" s="162"/>
    </row>
    <row r="52" spans="1:11" ht="14.25">
      <c r="A52" s="12" t="s">
        <v>74</v>
      </c>
      <c r="B52" s="86" t="s">
        <v>91</v>
      </c>
      <c r="C52" s="32">
        <v>50532300</v>
      </c>
      <c r="D52" s="17">
        <v>200000</v>
      </c>
      <c r="E52" s="33" t="s">
        <v>105</v>
      </c>
      <c r="F52" s="44">
        <v>425200</v>
      </c>
      <c r="G52" s="47" t="s">
        <v>68</v>
      </c>
      <c r="H52" s="16" t="s">
        <v>147</v>
      </c>
      <c r="I52" s="16" t="s">
        <v>146</v>
      </c>
      <c r="J52" s="16" t="s">
        <v>145</v>
      </c>
      <c r="K52" s="162"/>
    </row>
    <row r="53" spans="1:11" ht="14.25">
      <c r="A53" s="12" t="s">
        <v>90</v>
      </c>
      <c r="B53" s="114" t="s">
        <v>70</v>
      </c>
      <c r="C53" s="110">
        <v>50300000</v>
      </c>
      <c r="D53" s="17">
        <v>200000</v>
      </c>
      <c r="E53" s="33" t="s">
        <v>105</v>
      </c>
      <c r="F53" s="44">
        <v>425229</v>
      </c>
      <c r="G53" s="47" t="s">
        <v>68</v>
      </c>
      <c r="H53" s="16" t="s">
        <v>147</v>
      </c>
      <c r="I53" s="16" t="s">
        <v>146</v>
      </c>
      <c r="J53" s="16" t="s">
        <v>145</v>
      </c>
      <c r="K53" s="162"/>
    </row>
    <row r="54" spans="1:11" ht="14.25">
      <c r="A54" s="12" t="s">
        <v>99</v>
      </c>
      <c r="B54" s="114" t="s">
        <v>92</v>
      </c>
      <c r="C54" s="111">
        <v>98514000</v>
      </c>
      <c r="D54" s="17">
        <v>200000</v>
      </c>
      <c r="E54" s="33" t="s">
        <v>105</v>
      </c>
      <c r="F54" s="43">
        <v>425225</v>
      </c>
      <c r="G54" s="47" t="s">
        <v>68</v>
      </c>
      <c r="H54" s="16" t="s">
        <v>147</v>
      </c>
      <c r="I54" s="16" t="s">
        <v>146</v>
      </c>
      <c r="J54" s="16" t="s">
        <v>145</v>
      </c>
      <c r="K54" s="162"/>
    </row>
    <row r="55" spans="1:11" ht="14.25">
      <c r="A55" s="12" t="s">
        <v>100</v>
      </c>
      <c r="B55" s="114" t="s">
        <v>174</v>
      </c>
      <c r="C55" s="110">
        <v>50312000</v>
      </c>
      <c r="D55" s="17">
        <v>500000</v>
      </c>
      <c r="E55" s="33" t="s">
        <v>105</v>
      </c>
      <c r="F55" s="43">
        <v>425222</v>
      </c>
      <c r="G55" s="47" t="s">
        <v>68</v>
      </c>
      <c r="H55" s="16" t="s">
        <v>147</v>
      </c>
      <c r="I55" s="16" t="s">
        <v>146</v>
      </c>
      <c r="J55" s="16" t="s">
        <v>145</v>
      </c>
      <c r="K55" s="162"/>
    </row>
    <row r="56" spans="1:11" ht="14.25">
      <c r="A56" s="12" t="s">
        <v>118</v>
      </c>
      <c r="B56" s="114" t="s">
        <v>176</v>
      </c>
      <c r="C56" s="111">
        <v>39114100</v>
      </c>
      <c r="D56" s="17">
        <v>50000</v>
      </c>
      <c r="E56" s="21" t="s">
        <v>105</v>
      </c>
      <c r="F56" s="43">
        <v>425221</v>
      </c>
      <c r="G56" s="47" t="s">
        <v>68</v>
      </c>
      <c r="H56" s="16" t="s">
        <v>147</v>
      </c>
      <c r="I56" s="16" t="s">
        <v>146</v>
      </c>
      <c r="J56" s="16" t="s">
        <v>145</v>
      </c>
      <c r="K56" s="162"/>
    </row>
    <row r="57" spans="1:11" ht="14.25">
      <c r="A57" s="278"/>
      <c r="B57" s="279"/>
      <c r="C57" s="279"/>
      <c r="D57" s="311"/>
      <c r="E57" s="311"/>
      <c r="F57" s="312"/>
      <c r="G57" s="279"/>
      <c r="H57" s="63"/>
      <c r="I57" s="63"/>
      <c r="J57" s="63"/>
      <c r="K57" s="31"/>
    </row>
    <row r="58" spans="1:11" s="11" customFormat="1" ht="15">
      <c r="A58" s="173" t="s">
        <v>25</v>
      </c>
      <c r="B58" s="164" t="s">
        <v>17</v>
      </c>
      <c r="C58" s="256"/>
      <c r="D58" s="8">
        <f>D59+D60</f>
        <v>765000</v>
      </c>
      <c r="E58" s="9"/>
      <c r="F58" s="164">
        <v>421000</v>
      </c>
      <c r="G58" s="164"/>
      <c r="H58" s="164"/>
      <c r="I58" s="164"/>
      <c r="J58" s="164"/>
      <c r="K58" s="164"/>
    </row>
    <row r="59" spans="1:11" s="11" customFormat="1" ht="15">
      <c r="A59" s="174"/>
      <c r="B59" s="165"/>
      <c r="C59" s="257"/>
      <c r="D59" s="36">
        <f>D62+D65+D68+D71</f>
        <v>436250</v>
      </c>
      <c r="E59" s="37" t="s">
        <v>105</v>
      </c>
      <c r="F59" s="165"/>
      <c r="G59" s="165"/>
      <c r="H59" s="165"/>
      <c r="I59" s="165"/>
      <c r="J59" s="165"/>
      <c r="K59" s="165"/>
    </row>
    <row r="60" spans="1:11" s="11" customFormat="1" ht="15">
      <c r="A60" s="175"/>
      <c r="B60" s="166"/>
      <c r="C60" s="258"/>
      <c r="D60" s="42">
        <f>D63+D66+D69+D72</f>
        <v>328750</v>
      </c>
      <c r="E60" s="41" t="s">
        <v>107</v>
      </c>
      <c r="F60" s="166"/>
      <c r="G60" s="166"/>
      <c r="H60" s="166"/>
      <c r="I60" s="166"/>
      <c r="J60" s="166"/>
      <c r="K60" s="166"/>
    </row>
    <row r="61" spans="1:11" ht="14.25">
      <c r="A61" s="152" t="s">
        <v>11</v>
      </c>
      <c r="B61" s="149" t="s">
        <v>63</v>
      </c>
      <c r="C61" s="161">
        <v>64110000</v>
      </c>
      <c r="D61" s="1">
        <v>250000</v>
      </c>
      <c r="E61" s="33"/>
      <c r="F61" s="161">
        <v>421420</v>
      </c>
      <c r="G61" s="259" t="s">
        <v>68</v>
      </c>
      <c r="H61" s="259" t="s">
        <v>146</v>
      </c>
      <c r="I61" s="259" t="s">
        <v>194</v>
      </c>
      <c r="J61" s="259" t="s">
        <v>195</v>
      </c>
      <c r="K61" s="161" t="s">
        <v>191</v>
      </c>
    </row>
    <row r="62" spans="1:11" ht="14.25">
      <c r="A62" s="153"/>
      <c r="B62" s="150"/>
      <c r="C62" s="162"/>
      <c r="D62" s="14">
        <v>170000</v>
      </c>
      <c r="E62" s="34" t="s">
        <v>105</v>
      </c>
      <c r="F62" s="162"/>
      <c r="G62" s="260"/>
      <c r="H62" s="260"/>
      <c r="I62" s="260"/>
      <c r="J62" s="260"/>
      <c r="K62" s="162"/>
    </row>
    <row r="63" spans="1:11" ht="16.5" customHeight="1">
      <c r="A63" s="154"/>
      <c r="B63" s="151"/>
      <c r="C63" s="163"/>
      <c r="D63" s="14">
        <v>80000</v>
      </c>
      <c r="E63" s="34" t="s">
        <v>107</v>
      </c>
      <c r="F63" s="163"/>
      <c r="G63" s="261"/>
      <c r="H63" s="261"/>
      <c r="I63" s="261"/>
      <c r="J63" s="261"/>
      <c r="K63" s="162"/>
    </row>
    <row r="64" spans="1:11" ht="16.5" customHeight="1">
      <c r="A64" s="275" t="s">
        <v>12</v>
      </c>
      <c r="B64" s="149" t="s">
        <v>56</v>
      </c>
      <c r="C64" s="308">
        <v>90923000</v>
      </c>
      <c r="D64" s="1">
        <v>150000</v>
      </c>
      <c r="E64" s="119"/>
      <c r="F64" s="161">
        <v>421321</v>
      </c>
      <c r="G64" s="259" t="s">
        <v>68</v>
      </c>
      <c r="H64" s="259" t="s">
        <v>147</v>
      </c>
      <c r="I64" s="259" t="s">
        <v>147</v>
      </c>
      <c r="J64" s="259" t="s">
        <v>196</v>
      </c>
      <c r="K64" s="162"/>
    </row>
    <row r="65" spans="1:11" ht="16.5" customHeight="1">
      <c r="A65" s="276"/>
      <c r="B65" s="150"/>
      <c r="C65" s="309"/>
      <c r="D65" s="14">
        <v>90000</v>
      </c>
      <c r="E65" s="120" t="s">
        <v>105</v>
      </c>
      <c r="F65" s="162"/>
      <c r="G65" s="260"/>
      <c r="H65" s="260"/>
      <c r="I65" s="260"/>
      <c r="J65" s="260"/>
      <c r="K65" s="162"/>
    </row>
    <row r="66" spans="1:11" ht="16.5" customHeight="1">
      <c r="A66" s="277"/>
      <c r="B66" s="151"/>
      <c r="C66" s="310"/>
      <c r="D66" s="17">
        <v>60000</v>
      </c>
      <c r="E66" s="118" t="s">
        <v>107</v>
      </c>
      <c r="F66" s="163"/>
      <c r="G66" s="261"/>
      <c r="H66" s="261"/>
      <c r="I66" s="261"/>
      <c r="J66" s="261"/>
      <c r="K66" s="162"/>
    </row>
    <row r="67" spans="1:11" ht="14.25">
      <c r="A67" s="275" t="s">
        <v>13</v>
      </c>
      <c r="B67" s="149" t="s">
        <v>246</v>
      </c>
      <c r="C67" s="308">
        <v>32412110</v>
      </c>
      <c r="D67" s="1">
        <v>65000</v>
      </c>
      <c r="E67" s="119"/>
      <c r="F67" s="161">
        <v>421412</v>
      </c>
      <c r="G67" s="259" t="s">
        <v>68</v>
      </c>
      <c r="H67" s="259" t="s">
        <v>206</v>
      </c>
      <c r="I67" s="259" t="s">
        <v>229</v>
      </c>
      <c r="J67" s="259" t="s">
        <v>230</v>
      </c>
      <c r="K67" s="162"/>
    </row>
    <row r="68" spans="1:11" ht="14.25">
      <c r="A68" s="276"/>
      <c r="B68" s="150"/>
      <c r="C68" s="309"/>
      <c r="D68" s="14">
        <v>16250</v>
      </c>
      <c r="E68" s="120" t="s">
        <v>105</v>
      </c>
      <c r="F68" s="162"/>
      <c r="G68" s="260"/>
      <c r="H68" s="260"/>
      <c r="I68" s="260"/>
      <c r="J68" s="260"/>
      <c r="K68" s="162"/>
    </row>
    <row r="69" spans="1:11" ht="19.5" customHeight="1">
      <c r="A69" s="277"/>
      <c r="B69" s="151"/>
      <c r="C69" s="310"/>
      <c r="D69" s="17">
        <v>48750</v>
      </c>
      <c r="E69" s="118" t="s">
        <v>107</v>
      </c>
      <c r="F69" s="163"/>
      <c r="G69" s="261"/>
      <c r="H69" s="261"/>
      <c r="I69" s="261"/>
      <c r="J69" s="261"/>
      <c r="K69" s="163"/>
    </row>
    <row r="70" spans="1:11" ht="14.25" customHeight="1">
      <c r="A70" s="152" t="s">
        <v>14</v>
      </c>
      <c r="B70" s="191" t="s">
        <v>45</v>
      </c>
      <c r="C70" s="170">
        <v>79416000</v>
      </c>
      <c r="D70" s="1">
        <v>300000</v>
      </c>
      <c r="E70" s="67"/>
      <c r="F70" s="161">
        <v>421919</v>
      </c>
      <c r="G70" s="259" t="s">
        <v>68</v>
      </c>
      <c r="H70" s="259" t="s">
        <v>197</v>
      </c>
      <c r="I70" s="259" t="s">
        <v>198</v>
      </c>
      <c r="J70" s="259" t="s">
        <v>199</v>
      </c>
      <c r="K70" s="72"/>
    </row>
    <row r="71" spans="1:11" ht="14.25" customHeight="1">
      <c r="A71" s="153"/>
      <c r="B71" s="192"/>
      <c r="C71" s="171"/>
      <c r="D71" s="14">
        <v>160000</v>
      </c>
      <c r="E71" s="34" t="s">
        <v>105</v>
      </c>
      <c r="F71" s="162"/>
      <c r="G71" s="260"/>
      <c r="H71" s="260"/>
      <c r="I71" s="260"/>
      <c r="J71" s="260"/>
      <c r="K71" s="72"/>
    </row>
    <row r="72" spans="1:11" ht="14.25" customHeight="1">
      <c r="A72" s="154"/>
      <c r="B72" s="193"/>
      <c r="C72" s="172"/>
      <c r="D72" s="17">
        <v>140000</v>
      </c>
      <c r="E72" s="18" t="s">
        <v>107</v>
      </c>
      <c r="F72" s="163"/>
      <c r="G72" s="261"/>
      <c r="H72" s="261"/>
      <c r="I72" s="261"/>
      <c r="J72" s="261"/>
      <c r="K72" s="72"/>
    </row>
    <row r="73" spans="1:11" ht="14.25">
      <c r="A73" s="278"/>
      <c r="B73" s="279"/>
      <c r="C73" s="279"/>
      <c r="D73" s="280"/>
      <c r="E73" s="280"/>
      <c r="F73" s="279"/>
      <c r="G73" s="279"/>
      <c r="H73" s="63"/>
      <c r="I73" s="63"/>
      <c r="J73" s="63"/>
      <c r="K73" s="31"/>
    </row>
    <row r="74" spans="1:11" ht="20.25" customHeight="1">
      <c r="A74" s="107" t="s">
        <v>16</v>
      </c>
      <c r="B74" s="116" t="s">
        <v>82</v>
      </c>
      <c r="C74" s="53"/>
      <c r="D74" s="30">
        <f>D75</f>
        <v>100000</v>
      </c>
      <c r="E74" s="97" t="s">
        <v>188</v>
      </c>
      <c r="F74" s="7">
        <v>482000</v>
      </c>
      <c r="G74" s="90"/>
      <c r="H74" s="90"/>
      <c r="I74" s="90"/>
      <c r="J74" s="90"/>
      <c r="K74" s="31"/>
    </row>
    <row r="75" spans="1:11" ht="28.5" customHeight="1">
      <c r="A75" s="82" t="s">
        <v>18</v>
      </c>
      <c r="B75" s="115" t="s">
        <v>88</v>
      </c>
      <c r="C75" s="32">
        <v>71631200</v>
      </c>
      <c r="D75" s="1">
        <v>100000</v>
      </c>
      <c r="E75" s="33" t="s">
        <v>105</v>
      </c>
      <c r="F75" s="44">
        <v>482131</v>
      </c>
      <c r="G75" s="47" t="s">
        <v>68</v>
      </c>
      <c r="H75" s="70" t="s">
        <v>147</v>
      </c>
      <c r="I75" s="70" t="s">
        <v>146</v>
      </c>
      <c r="J75" s="70" t="s">
        <v>145</v>
      </c>
      <c r="K75" s="31"/>
    </row>
    <row r="76" spans="1:11" ht="14.25">
      <c r="A76" s="278"/>
      <c r="B76" s="279"/>
      <c r="C76" s="279"/>
      <c r="D76" s="279"/>
      <c r="E76" s="279"/>
      <c r="F76" s="279"/>
      <c r="G76" s="279"/>
      <c r="H76" s="63"/>
      <c r="I76" s="63"/>
      <c r="J76" s="117"/>
      <c r="K76" s="105"/>
    </row>
    <row r="77" spans="1:11" s="11" customFormat="1" ht="15">
      <c r="A77" s="173" t="s">
        <v>36</v>
      </c>
      <c r="B77" s="164" t="s">
        <v>81</v>
      </c>
      <c r="C77" s="164"/>
      <c r="D77" s="8">
        <f>D78+D79</f>
        <v>3070000</v>
      </c>
      <c r="E77" s="9"/>
      <c r="F77" s="164">
        <v>423000</v>
      </c>
      <c r="G77" s="164"/>
      <c r="H77" s="164"/>
      <c r="I77" s="164"/>
      <c r="J77" s="164"/>
      <c r="K77" s="164"/>
    </row>
    <row r="78" spans="1:11" s="11" customFormat="1" ht="15">
      <c r="A78" s="174"/>
      <c r="B78" s="165"/>
      <c r="C78" s="165"/>
      <c r="D78" s="36">
        <f>D80+D82+D84+D85+D91+D93+D86+D87++D88+D89</f>
        <v>2770000</v>
      </c>
      <c r="E78" s="37" t="s">
        <v>105</v>
      </c>
      <c r="F78" s="165"/>
      <c r="G78" s="165"/>
      <c r="H78" s="165"/>
      <c r="I78" s="165"/>
      <c r="J78" s="165"/>
      <c r="K78" s="165"/>
    </row>
    <row r="79" spans="1:11" s="11" customFormat="1" ht="15">
      <c r="A79" s="175"/>
      <c r="B79" s="166"/>
      <c r="C79" s="166"/>
      <c r="D79" s="42">
        <f>+D83+D92</f>
        <v>300000</v>
      </c>
      <c r="E79" s="41" t="s">
        <v>107</v>
      </c>
      <c r="F79" s="166"/>
      <c r="G79" s="166"/>
      <c r="H79" s="166"/>
      <c r="I79" s="166"/>
      <c r="J79" s="166"/>
      <c r="K79" s="166"/>
    </row>
    <row r="80" spans="1:11" ht="14.25" customHeight="1">
      <c r="A80" s="71" t="s">
        <v>27</v>
      </c>
      <c r="B80" s="108" t="s">
        <v>31</v>
      </c>
      <c r="C80" s="68">
        <v>80550000</v>
      </c>
      <c r="D80" s="20">
        <v>20000</v>
      </c>
      <c r="E80" s="21" t="s">
        <v>105</v>
      </c>
      <c r="F80" s="78">
        <v>423911</v>
      </c>
      <c r="G80" s="74" t="s">
        <v>68</v>
      </c>
      <c r="H80" s="16" t="s">
        <v>147</v>
      </c>
      <c r="I80" s="16" t="s">
        <v>146</v>
      </c>
      <c r="J80" s="16" t="s">
        <v>145</v>
      </c>
      <c r="K80" s="162"/>
    </row>
    <row r="81" spans="1:11" ht="14.25">
      <c r="A81" s="152" t="s">
        <v>28</v>
      </c>
      <c r="B81" s="149" t="s">
        <v>44</v>
      </c>
      <c r="C81" s="167">
        <v>79530000</v>
      </c>
      <c r="D81" s="14">
        <v>500000</v>
      </c>
      <c r="E81" s="34"/>
      <c r="F81" s="161">
        <v>423111</v>
      </c>
      <c r="G81" s="259" t="s">
        <v>68</v>
      </c>
      <c r="H81" s="259" t="s">
        <v>147</v>
      </c>
      <c r="I81" s="259" t="s">
        <v>146</v>
      </c>
      <c r="J81" s="259" t="s">
        <v>200</v>
      </c>
      <c r="K81" s="162"/>
    </row>
    <row r="82" spans="1:11" ht="14.25">
      <c r="A82" s="153"/>
      <c r="B82" s="150"/>
      <c r="C82" s="168"/>
      <c r="D82" s="14">
        <v>400000</v>
      </c>
      <c r="E82" s="34" t="s">
        <v>105</v>
      </c>
      <c r="F82" s="162"/>
      <c r="G82" s="260"/>
      <c r="H82" s="260"/>
      <c r="I82" s="260"/>
      <c r="J82" s="260"/>
      <c r="K82" s="162"/>
    </row>
    <row r="83" spans="1:11" ht="14.25">
      <c r="A83" s="154"/>
      <c r="B83" s="151"/>
      <c r="C83" s="169"/>
      <c r="D83" s="14">
        <v>100000</v>
      </c>
      <c r="E83" s="34" t="s">
        <v>107</v>
      </c>
      <c r="F83" s="163"/>
      <c r="G83" s="261"/>
      <c r="H83" s="261"/>
      <c r="I83" s="261"/>
      <c r="J83" s="261"/>
      <c r="K83" s="162"/>
    </row>
    <row r="84" spans="1:11" ht="14.25">
      <c r="A84" s="24" t="s">
        <v>29</v>
      </c>
      <c r="B84" s="31" t="s">
        <v>85</v>
      </c>
      <c r="C84" s="13">
        <v>78900000</v>
      </c>
      <c r="D84" s="20">
        <v>500000</v>
      </c>
      <c r="E84" s="21" t="s">
        <v>105</v>
      </c>
      <c r="F84" s="44">
        <v>423410</v>
      </c>
      <c r="G84" s="47" t="s">
        <v>68</v>
      </c>
      <c r="H84" s="16" t="s">
        <v>147</v>
      </c>
      <c r="I84" s="16" t="s">
        <v>146</v>
      </c>
      <c r="J84" s="16" t="s">
        <v>145</v>
      </c>
      <c r="K84" s="162"/>
    </row>
    <row r="85" spans="1:11" ht="28.5">
      <c r="A85" s="24" t="s">
        <v>30</v>
      </c>
      <c r="B85" s="31" t="s">
        <v>93</v>
      </c>
      <c r="C85" s="15">
        <v>30200000</v>
      </c>
      <c r="D85" s="20">
        <v>300000</v>
      </c>
      <c r="E85" s="21" t="s">
        <v>105</v>
      </c>
      <c r="F85" s="43">
        <v>423291</v>
      </c>
      <c r="G85" s="48" t="s">
        <v>68</v>
      </c>
      <c r="H85" s="16" t="s">
        <v>147</v>
      </c>
      <c r="I85" s="16" t="s">
        <v>146</v>
      </c>
      <c r="J85" s="16" t="s">
        <v>145</v>
      </c>
      <c r="K85" s="162"/>
    </row>
    <row r="86" spans="1:11" ht="18.75" customHeight="1">
      <c r="A86" s="24" t="s">
        <v>108</v>
      </c>
      <c r="B86" s="86" t="s">
        <v>87</v>
      </c>
      <c r="C86" s="60">
        <v>98390000</v>
      </c>
      <c r="D86" s="20">
        <v>500000</v>
      </c>
      <c r="E86" s="21" t="s">
        <v>105</v>
      </c>
      <c r="F86" s="15">
        <v>423911</v>
      </c>
      <c r="G86" s="48" t="s">
        <v>68</v>
      </c>
      <c r="H86" s="16" t="s">
        <v>147</v>
      </c>
      <c r="I86" s="16" t="s">
        <v>146</v>
      </c>
      <c r="J86" s="16" t="s">
        <v>145</v>
      </c>
      <c r="K86" s="162"/>
    </row>
    <row r="87" spans="1:11" ht="18.75" customHeight="1">
      <c r="A87" s="24" t="s">
        <v>111</v>
      </c>
      <c r="B87" s="86" t="s">
        <v>183</v>
      </c>
      <c r="C87" s="125">
        <v>50112300</v>
      </c>
      <c r="D87" s="1">
        <v>250000</v>
      </c>
      <c r="E87" s="21" t="s">
        <v>105</v>
      </c>
      <c r="F87" s="23">
        <v>423911</v>
      </c>
      <c r="G87" s="48" t="s">
        <v>68</v>
      </c>
      <c r="H87" s="16" t="s">
        <v>147</v>
      </c>
      <c r="I87" s="16" t="s">
        <v>146</v>
      </c>
      <c r="J87" s="16" t="s">
        <v>145</v>
      </c>
      <c r="K87" s="162"/>
    </row>
    <row r="88" spans="1:11" ht="18.75" customHeight="1">
      <c r="A88" s="24" t="s">
        <v>128</v>
      </c>
      <c r="B88" s="86" t="s">
        <v>184</v>
      </c>
      <c r="C88" s="125">
        <v>51110000</v>
      </c>
      <c r="D88" s="1">
        <v>100000</v>
      </c>
      <c r="E88" s="21" t="s">
        <v>105</v>
      </c>
      <c r="F88" s="23">
        <v>423911</v>
      </c>
      <c r="G88" s="48" t="s">
        <v>68</v>
      </c>
      <c r="H88" s="16" t="s">
        <v>147</v>
      </c>
      <c r="I88" s="16" t="s">
        <v>146</v>
      </c>
      <c r="J88" s="16" t="s">
        <v>145</v>
      </c>
      <c r="K88" s="162"/>
    </row>
    <row r="89" spans="1:11" ht="35.25" customHeight="1">
      <c r="A89" s="24" t="s">
        <v>180</v>
      </c>
      <c r="B89" s="86" t="s">
        <v>185</v>
      </c>
      <c r="C89" s="125">
        <v>90513000</v>
      </c>
      <c r="D89" s="1">
        <v>100000</v>
      </c>
      <c r="E89" s="21" t="s">
        <v>105</v>
      </c>
      <c r="F89" s="23">
        <v>423911</v>
      </c>
      <c r="G89" s="48" t="s">
        <v>68</v>
      </c>
      <c r="H89" s="16" t="s">
        <v>147</v>
      </c>
      <c r="I89" s="16" t="s">
        <v>146</v>
      </c>
      <c r="J89" s="16" t="s">
        <v>145</v>
      </c>
      <c r="K89" s="162"/>
    </row>
    <row r="90" spans="1:11" ht="14.25">
      <c r="A90" s="152" t="s">
        <v>181</v>
      </c>
      <c r="B90" s="149" t="s">
        <v>110</v>
      </c>
      <c r="C90" s="161">
        <v>41110000</v>
      </c>
      <c r="D90" s="1">
        <v>300000</v>
      </c>
      <c r="E90" s="33"/>
      <c r="F90" s="161">
        <v>423711</v>
      </c>
      <c r="G90" s="259" t="s">
        <v>68</v>
      </c>
      <c r="H90" s="259" t="s">
        <v>205</v>
      </c>
      <c r="I90" s="259" t="s">
        <v>206</v>
      </c>
      <c r="J90" s="259" t="s">
        <v>207</v>
      </c>
      <c r="K90" s="162"/>
    </row>
    <row r="91" spans="1:11" ht="14.25">
      <c r="A91" s="153"/>
      <c r="B91" s="150"/>
      <c r="C91" s="162"/>
      <c r="D91" s="14">
        <v>100000</v>
      </c>
      <c r="E91" s="34" t="s">
        <v>105</v>
      </c>
      <c r="F91" s="162"/>
      <c r="G91" s="260"/>
      <c r="H91" s="260"/>
      <c r="I91" s="260"/>
      <c r="J91" s="260"/>
      <c r="K91" s="162"/>
    </row>
    <row r="92" spans="1:11" ht="14.25">
      <c r="A92" s="154"/>
      <c r="B92" s="151"/>
      <c r="C92" s="163"/>
      <c r="D92" s="14">
        <v>200000</v>
      </c>
      <c r="E92" s="34" t="s">
        <v>107</v>
      </c>
      <c r="F92" s="163"/>
      <c r="G92" s="261"/>
      <c r="H92" s="261"/>
      <c r="I92" s="261"/>
      <c r="J92" s="261"/>
      <c r="K92" s="162"/>
    </row>
    <row r="93" spans="1:11" ht="33.75" customHeight="1">
      <c r="A93" s="12" t="s">
        <v>186</v>
      </c>
      <c r="B93" s="87" t="s">
        <v>201</v>
      </c>
      <c r="C93" s="13">
        <v>15980000</v>
      </c>
      <c r="D93" s="20">
        <v>500000</v>
      </c>
      <c r="E93" s="21" t="s">
        <v>105</v>
      </c>
      <c r="F93" s="43">
        <v>423711</v>
      </c>
      <c r="G93" s="46" t="s">
        <v>68</v>
      </c>
      <c r="H93" s="16" t="s">
        <v>202</v>
      </c>
      <c r="I93" s="16" t="s">
        <v>203</v>
      </c>
      <c r="J93" s="16" t="s">
        <v>204</v>
      </c>
      <c r="K93" s="162"/>
    </row>
    <row r="94" spans="1:11" ht="14.25">
      <c r="A94" s="313"/>
      <c r="B94" s="313"/>
      <c r="C94" s="313"/>
      <c r="D94" s="153"/>
      <c r="E94" s="153"/>
      <c r="F94" s="275"/>
      <c r="G94" s="278"/>
      <c r="H94" s="62"/>
      <c r="I94" s="62"/>
      <c r="J94" s="62"/>
      <c r="K94" s="31"/>
    </row>
    <row r="95" spans="1:11" s="10" customFormat="1" ht="24" customHeight="1">
      <c r="A95" s="107" t="s">
        <v>39</v>
      </c>
      <c r="B95" s="7" t="s">
        <v>46</v>
      </c>
      <c r="C95" s="65"/>
      <c r="D95" s="8">
        <f>SUM(D96:D96)</f>
        <v>300000</v>
      </c>
      <c r="E95" s="9" t="s">
        <v>105</v>
      </c>
      <c r="F95" s="65">
        <v>422000</v>
      </c>
      <c r="G95" s="90"/>
      <c r="H95" s="90"/>
      <c r="I95" s="90"/>
      <c r="J95" s="90"/>
      <c r="K95" s="29"/>
    </row>
    <row r="96" spans="1:11" ht="14.25">
      <c r="A96" s="12" t="s">
        <v>40</v>
      </c>
      <c r="B96" s="31" t="s">
        <v>61</v>
      </c>
      <c r="C96" s="109">
        <v>98390000</v>
      </c>
      <c r="D96" s="20">
        <v>300000</v>
      </c>
      <c r="E96" s="21" t="s">
        <v>105</v>
      </c>
      <c r="F96" s="43">
        <v>422911</v>
      </c>
      <c r="G96" s="48" t="s">
        <v>68</v>
      </c>
      <c r="H96" s="16" t="s">
        <v>147</v>
      </c>
      <c r="I96" s="16" t="s">
        <v>146</v>
      </c>
      <c r="J96" s="16" t="s">
        <v>145</v>
      </c>
      <c r="K96" s="31"/>
    </row>
    <row r="97" spans="1:11" ht="14.25">
      <c r="A97" s="81"/>
      <c r="B97" s="121"/>
      <c r="C97" s="69"/>
      <c r="D97" s="69"/>
      <c r="E97" s="69"/>
      <c r="F97" s="69"/>
      <c r="G97" s="69"/>
      <c r="H97" s="69"/>
      <c r="I97" s="69"/>
      <c r="J97" s="69"/>
      <c r="K97" s="122"/>
    </row>
    <row r="98" spans="1:11" s="10" customFormat="1" ht="24" customHeight="1">
      <c r="A98" s="107" t="s">
        <v>51</v>
      </c>
      <c r="B98" s="7" t="s">
        <v>187</v>
      </c>
      <c r="C98" s="65"/>
      <c r="D98" s="8">
        <f>SUM(D99:D99)</f>
        <v>300000</v>
      </c>
      <c r="E98" s="9" t="s">
        <v>105</v>
      </c>
      <c r="F98" s="65">
        <v>424000</v>
      </c>
      <c r="G98" s="90"/>
      <c r="H98" s="90"/>
      <c r="I98" s="90"/>
      <c r="J98" s="90"/>
      <c r="K98" s="29"/>
    </row>
    <row r="99" spans="1:11" ht="28.5">
      <c r="A99" s="12" t="s">
        <v>49</v>
      </c>
      <c r="B99" s="31" t="s">
        <v>249</v>
      </c>
      <c r="C99" s="109">
        <v>85140000</v>
      </c>
      <c r="D99" s="20">
        <v>300000</v>
      </c>
      <c r="E99" s="21" t="s">
        <v>105</v>
      </c>
      <c r="F99" s="43">
        <v>424351</v>
      </c>
      <c r="G99" s="48" t="s">
        <v>68</v>
      </c>
      <c r="H99" s="16" t="s">
        <v>147</v>
      </c>
      <c r="I99" s="16" t="s">
        <v>146</v>
      </c>
      <c r="J99" s="16" t="s">
        <v>145</v>
      </c>
      <c r="K99" s="31"/>
    </row>
    <row r="100" spans="1:11" ht="14.25">
      <c r="A100" s="81"/>
      <c r="B100" s="121"/>
      <c r="C100" s="69"/>
      <c r="D100" s="69"/>
      <c r="E100" s="69"/>
      <c r="F100" s="69"/>
      <c r="G100" s="69"/>
      <c r="H100" s="69"/>
      <c r="I100" s="69"/>
      <c r="J100" s="69"/>
      <c r="K100" s="122"/>
    </row>
  </sheetData>
  <sheetProtection/>
  <mergeCells count="109">
    <mergeCell ref="J70:J72"/>
    <mergeCell ref="A2:K2"/>
    <mergeCell ref="A3:K3"/>
    <mergeCell ref="A70:A72"/>
    <mergeCell ref="B70:B72"/>
    <mergeCell ref="C70:C72"/>
    <mergeCell ref="F70:F72"/>
    <mergeCell ref="G70:G72"/>
    <mergeCell ref="H70:H72"/>
    <mergeCell ref="F7:F9"/>
    <mergeCell ref="I39:I41"/>
    <mergeCell ref="C39:C41"/>
    <mergeCell ref="A64:A66"/>
    <mergeCell ref="B64:B66"/>
    <mergeCell ref="C64:C66"/>
    <mergeCell ref="F64:F66"/>
    <mergeCell ref="G64:G66"/>
    <mergeCell ref="H64:H66"/>
    <mergeCell ref="I64:I66"/>
    <mergeCell ref="B81:B83"/>
    <mergeCell ref="G77:G79"/>
    <mergeCell ref="C58:C60"/>
    <mergeCell ref="F58:F60"/>
    <mergeCell ref="J58:J60"/>
    <mergeCell ref="J39:J41"/>
    <mergeCell ref="J81:J83"/>
    <mergeCell ref="H58:H60"/>
    <mergeCell ref="J64:J66"/>
    <mergeCell ref="I70:I72"/>
    <mergeCell ref="J90:J92"/>
    <mergeCell ref="I90:I92"/>
    <mergeCell ref="I81:I83"/>
    <mergeCell ref="H77:H79"/>
    <mergeCell ref="B77:B79"/>
    <mergeCell ref="A77:A79"/>
    <mergeCell ref="H81:H83"/>
    <mergeCell ref="C77:C79"/>
    <mergeCell ref="C90:C92"/>
    <mergeCell ref="F90:F92"/>
    <mergeCell ref="K77:K79"/>
    <mergeCell ref="H61:H63"/>
    <mergeCell ref="K61:K69"/>
    <mergeCell ref="A67:A69"/>
    <mergeCell ref="K80:K93"/>
    <mergeCell ref="I61:I63"/>
    <mergeCell ref="J61:J63"/>
    <mergeCell ref="J77:J79"/>
    <mergeCell ref="I77:I79"/>
    <mergeCell ref="H90:H92"/>
    <mergeCell ref="K45:K47"/>
    <mergeCell ref="I58:I60"/>
    <mergeCell ref="G39:G41"/>
    <mergeCell ref="A10:G10"/>
    <mergeCell ref="K58:K60"/>
    <mergeCell ref="K49:K56"/>
    <mergeCell ref="A39:A41"/>
    <mergeCell ref="F39:F41"/>
    <mergeCell ref="H39:H41"/>
    <mergeCell ref="K39:K41"/>
    <mergeCell ref="C5:C6"/>
    <mergeCell ref="F5:F6"/>
    <mergeCell ref="C7:C9"/>
    <mergeCell ref="H7:H9"/>
    <mergeCell ref="I7:I9"/>
    <mergeCell ref="K7:K9"/>
    <mergeCell ref="H5:J5"/>
    <mergeCell ref="K5:K6"/>
    <mergeCell ref="J7:J9"/>
    <mergeCell ref="G5:G6"/>
    <mergeCell ref="A7:A9"/>
    <mergeCell ref="G7:G9"/>
    <mergeCell ref="B5:B6"/>
    <mergeCell ref="D5:E6"/>
    <mergeCell ref="F77:F79"/>
    <mergeCell ref="A5:A6"/>
    <mergeCell ref="B7:B9"/>
    <mergeCell ref="B61:B63"/>
    <mergeCell ref="C61:C63"/>
    <mergeCell ref="A19:G19"/>
    <mergeCell ref="A94:G94"/>
    <mergeCell ref="A76:G76"/>
    <mergeCell ref="A73:G73"/>
    <mergeCell ref="B90:B92"/>
    <mergeCell ref="F61:F63"/>
    <mergeCell ref="G61:G63"/>
    <mergeCell ref="A81:A83"/>
    <mergeCell ref="F81:F83"/>
    <mergeCell ref="G81:G83"/>
    <mergeCell ref="C81:C83"/>
    <mergeCell ref="A1:J1"/>
    <mergeCell ref="A4:J4"/>
    <mergeCell ref="A57:G57"/>
    <mergeCell ref="A38:G38"/>
    <mergeCell ref="K24:K35"/>
    <mergeCell ref="A90:A92"/>
    <mergeCell ref="B58:B60"/>
    <mergeCell ref="A61:A63"/>
    <mergeCell ref="A58:A60"/>
    <mergeCell ref="G58:G60"/>
    <mergeCell ref="G90:G92"/>
    <mergeCell ref="K14:K18"/>
    <mergeCell ref="B67:B69"/>
    <mergeCell ref="C67:C69"/>
    <mergeCell ref="J67:J69"/>
    <mergeCell ref="I67:I69"/>
    <mergeCell ref="H67:H69"/>
    <mergeCell ref="G67:G69"/>
    <mergeCell ref="F67:F69"/>
    <mergeCell ref="B39:B41"/>
  </mergeCells>
  <printOptions/>
  <pageMargins left="0.7" right="0.7" top="0.75" bottom="0.75" header="0.3" footer="0.3"/>
  <pageSetup orientation="landscape" paperSize="8" scale="79" r:id="rId1"/>
  <headerFooter>
    <oddFooter>&amp;CСтрана  &amp;P</oddFooter>
  </headerFooter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Tanja Ivkovic</cp:lastModifiedBy>
  <cp:lastPrinted>2018-04-20T07:59:09Z</cp:lastPrinted>
  <dcterms:created xsi:type="dcterms:W3CDTF">2014-01-30T10:48:44Z</dcterms:created>
  <dcterms:modified xsi:type="dcterms:W3CDTF">2018-04-30T07:10:44Z</dcterms:modified>
  <cp:category/>
  <cp:version/>
  <cp:contentType/>
  <cp:contentStatus/>
</cp:coreProperties>
</file>