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<sst xmlns="http://schemas.openxmlformats.org/spreadsheetml/2006/main" count="92" uniqueCount="80">
  <si>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</si>
  <si>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</si>
  <si>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</si>
  <si>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</si>
  <si>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</si>
  <si>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</si>
  <si>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</si>
  <si>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</si>
  <si>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</si>
  <si>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</si>
  <si>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</si>
  <si>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</si>
  <si>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</si>
  <si>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</si>
  <si>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</si>
  <si>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</si>
  <si>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</si>
  <si>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</si>
  <si>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</si>
  <si>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</si>
  <si>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</si>
  <si>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</si>
  <si>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</si>
  <si>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</si>
  <si>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</si>
  <si>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</si>
  <si>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</si>
  <si>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Лекови са Листе Ц Листе лекова</t>
  </si>
  <si>
    <t>Предмет набавке</t>
  </si>
  <si>
    <t>Заштићени назив понуђеног добра</t>
  </si>
  <si>
    <t>Јачина лека</t>
  </si>
  <si>
    <t>ПРИЛОГ 1 УГОВОРА - СПЕЦИФИКАЦИЈА ЛЕКОВА СА ЦЕНАМА</t>
  </si>
  <si>
    <t>УГОВОРЕНА ВРЕДНОСТ   (без ПДВ-a)</t>
  </si>
  <si>
    <t>УГОВОРЕНА ВРЕДНОСТ          (са ПДВ-ом)</t>
  </si>
  <si>
    <t>У хиљадама динара (за УЈН)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</si>
  <si>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</si>
  <si>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</si>
  <si>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</si>
  <si>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</si>
  <si>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100 mg</t>
  </si>
  <si>
    <t>bočica staklena</t>
  </si>
  <si>
    <t>404-1-110/18-34</t>
  </si>
  <si>
    <t>ROCHE D.O.O.</t>
  </si>
  <si>
    <t>bevacizumab</t>
  </si>
  <si>
    <t>0039401</t>
  </si>
  <si>
    <t>0039400</t>
  </si>
  <si>
    <t>Avastin®</t>
  </si>
  <si>
    <t>koncentrat za rastvor za infuziju</t>
  </si>
  <si>
    <t>400 mg</t>
  </si>
  <si>
    <t>bočica</t>
  </si>
  <si>
    <t>F.HOFFMANN-LA ROCHE LTD, Švajcarska,
ROCHE DIAGNOSTICS GMBH, Nemačka</t>
  </si>
  <si>
    <t>УКУПНО ЗА ПАРТИЈУ 23:</t>
  </si>
  <si>
    <t>pertuzumab</t>
  </si>
  <si>
    <t>0039507</t>
  </si>
  <si>
    <t>Perjeta®</t>
  </si>
  <si>
    <t>F.HOFFMANN-LA ROCHE LTD, Švajcarska</t>
  </si>
  <si>
    <t>420 mg/14 ml</t>
  </si>
  <si>
    <t>obinutuzumab</t>
  </si>
  <si>
    <t>0039004</t>
  </si>
  <si>
    <t>GAZYVA®</t>
  </si>
  <si>
    <t>1000 mg/40 ml</t>
  </si>
  <si>
    <t>tocilizumab 80 mg, 200 mg i 400 mg</t>
  </si>
  <si>
    <t>ROCHE PHARMA AG, Nemačka
ROCHE PHARMA AG, Nemačka
ROCHE PHARMA AG, Nemačka</t>
  </si>
  <si>
    <t>Actemra®
Actemra®
Actemra®</t>
  </si>
  <si>
    <t>0014400
0014401
0014402</t>
  </si>
  <si>
    <t>80 mg i 200 mg i 400 mg</t>
  </si>
  <si>
    <t>mg</t>
  </si>
  <si>
    <t>tocilizumab 162 mg</t>
  </si>
  <si>
    <t>0014410</t>
  </si>
  <si>
    <t>Actemra®</t>
  </si>
  <si>
    <t>rastvor za injekciju</t>
  </si>
  <si>
    <t>162 mg/0,9 ml</t>
  </si>
  <si>
    <t>injekcioni špric</t>
  </si>
  <si>
    <t>ibandronat</t>
  </si>
  <si>
    <t>0059086</t>
  </si>
  <si>
    <t>Bondronat®</t>
  </si>
  <si>
    <t>ROCHE DIAGNOSTICS GMBH, Nemačka</t>
  </si>
  <si>
    <t>6 mg</t>
  </si>
  <si>
    <t>1</t>
  </si>
  <si>
    <t>ПРОЦЕЊЕНА ВРЕДНОСТ (без ПДВ-a)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</si>
</sst>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;[Red]#,##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2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3" fontId="52" fillId="0" borderId="16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3" fontId="51" fillId="0" borderId="17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3" fontId="44" fillId="0" borderId="0" xfId="0" applyNumberFormat="1" applyFont="1" applyAlignment="1">
      <alignment horizontal="center" vertical="center" wrapText="1"/>
    </xf>
    <xf numFmtId="0" fontId="4" fillId="33" borderId="11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3" xfId="57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4" fontId="50" fillId="0" borderId="10" xfId="57" applyNumberFormat="1" applyFont="1" applyFill="1" applyBorder="1" applyAlignment="1">
      <alignment horizontal="center" vertical="center" wrapText="1"/>
      <protection/>
    </xf>
    <xf numFmtId="3" fontId="54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4" borderId="22" xfId="0" applyFont="1" applyFill="1" applyBorder="1" applyAlignment="1">
      <alignment horizontal="center" vertical="center" wrapText="1"/>
    </xf>
    <xf numFmtId="0" fontId="7" fillId="34" borderId="22" xfId="58" applyNumberFormat="1" applyFont="1" applyFill="1" applyBorder="1" applyAlignment="1">
      <alignment horizontal="center" vertical="center" wrapText="1"/>
      <protection/>
    </xf>
    <xf numFmtId="4" fontId="52" fillId="35" borderId="23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49" fontId="52" fillId="34" borderId="22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4" fontId="51" fillId="0" borderId="24" xfId="0" applyNumberFormat="1" applyFont="1" applyBorder="1" applyAlignment="1">
      <alignment horizontal="center" vertical="center" wrapText="1"/>
    </xf>
    <xf numFmtId="3" fontId="52" fillId="0" borderId="0" xfId="0" applyNumberFormat="1" applyFont="1" applyAlignment="1">
      <alignment horizontal="center" vertical="center" wrapText="1"/>
    </xf>
    <xf numFmtId="4" fontId="52" fillId="0" borderId="0" xfId="0" applyNumberFormat="1" applyFont="1" applyAlignment="1">
      <alignment horizontal="center" vertical="center" wrapText="1"/>
    </xf>
    <xf numFmtId="4" fontId="44" fillId="0" borderId="0" xfId="0" applyNumberFormat="1" applyFont="1" applyAlignment="1">
      <alignment horizontal="center" vertical="center" wrapText="1"/>
    </xf>
    <xf numFmtId="4" fontId="52" fillId="34" borderId="23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4" fontId="56" fillId="33" borderId="25" xfId="0" applyNumberFormat="1" applyFont="1" applyFill="1" applyBorder="1" applyAlignment="1">
      <alignment horizontal="center" vertical="center" wrapText="1"/>
    </xf>
    <xf numFmtId="4" fontId="56" fillId="33" borderId="26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51" fillId="36" borderId="24" xfId="0" applyNumberFormat="1" applyFont="1" applyFill="1" applyBorder="1" applyAlignment="1">
      <alignment horizontal="center" vertical="center" wrapText="1"/>
    </xf>
    <xf numFmtId="3" fontId="51" fillId="36" borderId="10" xfId="0" applyNumberFormat="1" applyFont="1" applyFill="1" applyBorder="1" applyAlignment="1">
      <alignment horizontal="center" vertical="center" wrapText="1"/>
    </xf>
    <xf numFmtId="49" fontId="53" fillId="0" borderId="24" xfId="0" applyNumberFormat="1" applyFont="1" applyBorder="1" applyAlignment="1">
      <alignment horizontal="center" vertical="center" wrapText="1"/>
    </xf>
    <xf numFmtId="4" fontId="51" fillId="0" borderId="24" xfId="0" applyNumberFormat="1" applyFont="1" applyBorder="1" applyAlignment="1">
      <alignment horizontal="center" vertical="center"/>
    </xf>
    <xf numFmtId="3" fontId="52" fillId="35" borderId="10" xfId="0" applyNumberFormat="1" applyFont="1" applyFill="1" applyBorder="1" applyAlignment="1">
      <alignment horizontal="center" vertical="center" wrapText="1"/>
    </xf>
    <xf numFmtId="4" fontId="51" fillId="36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4" fontId="52" fillId="34" borderId="27" xfId="0" applyNumberFormat="1" applyFont="1" applyFill="1" applyBorder="1" applyAlignment="1">
      <alignment horizontal="center" vertical="center" wrapText="1"/>
    </xf>
    <xf numFmtId="3" fontId="56" fillId="36" borderId="10" xfId="0" applyNumberFormat="1" applyFont="1" applyFill="1" applyBorder="1" applyAlignment="1">
      <alignment horizontal="center" vertical="center" wrapText="1"/>
    </xf>
    <xf numFmtId="39" fontId="51" fillId="0" borderId="10" xfId="0" applyNumberFormat="1" applyFont="1" applyFill="1" applyBorder="1" applyAlignment="1">
      <alignment horizontal="center" vertical="center" wrapText="1"/>
    </xf>
    <xf numFmtId="0" fontId="8" fillId="36" borderId="28" xfId="58" applyNumberFormat="1" applyFont="1" applyFill="1" applyBorder="1" applyAlignment="1">
      <alignment horizontal="center" vertical="center" wrapText="1"/>
      <protection/>
    </xf>
    <xf numFmtId="0" fontId="53" fillId="0" borderId="29" xfId="0" applyFont="1" applyBorder="1" applyAlignment="1">
      <alignment horizontal="center" vertical="center" wrapText="1"/>
    </xf>
    <xf numFmtId="4" fontId="51" fillId="36" borderId="29" xfId="0" applyNumberFormat="1" applyFont="1" applyFill="1" applyBorder="1" applyAlignment="1">
      <alignment horizontal="center" vertical="center" wrapText="1"/>
    </xf>
    <xf numFmtId="4" fontId="51" fillId="0" borderId="29" xfId="0" applyNumberFormat="1" applyFont="1" applyFill="1" applyBorder="1" applyAlignment="1">
      <alignment horizontal="center" vertical="center" wrapText="1"/>
    </xf>
    <xf numFmtId="4" fontId="51" fillId="0" borderId="29" xfId="0" applyNumberFormat="1" applyFont="1" applyBorder="1" applyAlignment="1">
      <alignment horizontal="center" vertical="center"/>
    </xf>
    <xf numFmtId="0" fontId="51" fillId="36" borderId="29" xfId="0" applyFont="1" applyFill="1" applyBorder="1" applyAlignment="1">
      <alignment horizontal="center" vertical="center" wrapText="1"/>
    </xf>
    <xf numFmtId="0" fontId="51" fillId="36" borderId="28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49" fontId="51" fillId="36" borderId="28" xfId="0" applyNumberFormat="1" applyFont="1" applyFill="1" applyBorder="1" applyAlignment="1">
      <alignment horizontal="center" vertical="center" wrapText="1"/>
    </xf>
    <xf numFmtId="3" fontId="52" fillId="34" borderId="21" xfId="0" applyNumberFormat="1" applyFont="1" applyFill="1" applyBorder="1" applyAlignment="1">
      <alignment horizontal="center" vertical="center" wrapText="1"/>
    </xf>
    <xf numFmtId="49" fontId="53" fillId="0" borderId="29" xfId="0" applyNumberFormat="1" applyFont="1" applyBorder="1" applyAlignment="1">
      <alignment horizontal="center" vertical="center" wrapText="1"/>
    </xf>
    <xf numFmtId="186" fontId="51" fillId="0" borderId="10" xfId="0" applyNumberFormat="1" applyFont="1" applyFill="1" applyBorder="1" applyAlignment="1">
      <alignment horizontal="center" vertical="center" wrapText="1"/>
    </xf>
    <xf numFmtId="186" fontId="51" fillId="0" borderId="10" xfId="0" applyNumberFormat="1" applyFont="1" applyBorder="1" applyAlignment="1">
      <alignment horizontal="center" vertical="center"/>
    </xf>
    <xf numFmtId="1" fontId="51" fillId="0" borderId="10" xfId="0" applyNumberFormat="1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6" fillId="33" borderId="32" xfId="0" applyFont="1" applyFill="1" applyBorder="1" applyAlignment="1">
      <alignment horizontal="right" vertical="center" wrapText="1"/>
    </xf>
    <xf numFmtId="0" fontId="56" fillId="33" borderId="19" xfId="0" applyFont="1" applyFill="1" applyBorder="1" applyAlignment="1">
      <alignment horizontal="right" vertical="center" wrapText="1"/>
    </xf>
    <xf numFmtId="0" fontId="56" fillId="33" borderId="33" xfId="0" applyFont="1" applyFill="1" applyBorder="1" applyAlignment="1">
      <alignment horizontal="right" vertical="center" wrapText="1"/>
    </xf>
    <xf numFmtId="0" fontId="56" fillId="33" borderId="34" xfId="0" applyFont="1" applyFill="1" applyBorder="1" applyAlignment="1">
      <alignment horizontal="right" vertical="center" wrapText="1"/>
    </xf>
    <xf numFmtId="0" fontId="53" fillId="0" borderId="28" xfId="0" applyFont="1" applyBorder="1" applyAlignment="1">
      <alignment horizontal="center" vertical="center" wrapText="1"/>
    </xf>
    <xf numFmtId="49" fontId="57" fillId="7" borderId="10" xfId="0" applyNumberFormat="1" applyFont="1" applyFill="1" applyBorder="1" applyAlignment="1">
      <alignment horizontal="right" vertical="center" wrapText="1"/>
    </xf>
    <xf numFmtId="0" fontId="56" fillId="33" borderId="35" xfId="0" applyFont="1" applyFill="1" applyBorder="1" applyAlignment="1">
      <alignment horizontal="right" vertical="center" wrapText="1"/>
    </xf>
    <xf numFmtId="0" fontId="56" fillId="33" borderId="36" xfId="0" applyFont="1" applyFill="1" applyBorder="1" applyAlignment="1">
      <alignment horizontal="right" vertical="center" wrapText="1"/>
    </xf>
    <xf numFmtId="0" fontId="56" fillId="33" borderId="37" xfId="0" applyFont="1" applyFill="1" applyBorder="1" applyAlignment="1">
      <alignment horizontal="right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1" fillId="0" borderId="38" xfId="0" applyFont="1" applyFill="1" applyBorder="1" applyAlignment="1">
      <alignment horizontal="center" vertical="center" wrapText="1"/>
    </xf>
    <xf numFmtId="4" fontId="52" fillId="33" borderId="14" xfId="57" applyNumberFormat="1" applyFont="1" applyFill="1" applyBorder="1" applyAlignment="1">
      <alignment horizontal="center" vertical="center" wrapText="1"/>
      <protection/>
    </xf>
    <xf numFmtId="4" fontId="52" fillId="33" borderId="12" xfId="57" applyNumberFormat="1" applyFont="1" applyFill="1" applyBorder="1" applyAlignment="1">
      <alignment horizontal="center" vertical="center" wrapText="1"/>
      <protection/>
    </xf>
    <xf numFmtId="4" fontId="52" fillId="33" borderId="16" xfId="57" applyNumberFormat="1" applyFont="1" applyFill="1" applyBorder="1" applyAlignment="1">
      <alignment horizontal="center" vertical="center" wrapText="1"/>
      <protection/>
    </xf>
    <xf numFmtId="4" fontId="53" fillId="7" borderId="10" xfId="0" applyNumberFormat="1" applyFont="1" applyFill="1" applyBorder="1" applyAlignment="1">
      <alignment horizontal="center" vertical="center" wrapText="1"/>
    </xf>
    <xf numFmtId="49" fontId="53" fillId="7" borderId="10" xfId="0" applyNumberFormat="1" applyFont="1" applyFill="1" applyBorder="1" applyAlignment="1">
      <alignment horizontal="center" vertical="center" wrapText="1"/>
    </xf>
    <xf numFmtId="3" fontId="44" fillId="36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T11" sqref="T11"/>
    </sheetView>
  </sheetViews>
  <sheetFormatPr defaultColWidth="9.140625" defaultRowHeight="15"/>
  <cols>
    <col min="1" max="1" width="11.8515625" style="17" customWidth="1"/>
    <col min="2" max="2" width="22.140625" style="17" customWidth="1"/>
    <col min="3" max="3" width="10.28125" style="40" customWidth="1"/>
    <col min="4" max="6" width="17.28125" style="32" customWidth="1"/>
    <col min="7" max="7" width="15.28125" style="32" customWidth="1"/>
    <col min="8" max="8" width="15.421875" style="2" bestFit="1" customWidth="1"/>
    <col min="9" max="9" width="10.140625" style="25" bestFit="1" customWidth="1"/>
    <col min="10" max="10" width="17.28125" style="50" hidden="1" customWidth="1"/>
    <col min="11" max="11" width="18.8515625" style="50" customWidth="1"/>
    <col min="12" max="12" width="16.8515625" style="50" hidden="1" customWidth="1"/>
    <col min="13" max="13" width="22.8515625" style="50" customWidth="1"/>
    <col min="14" max="14" width="17.57421875" style="25" hidden="1" customWidth="1"/>
    <col min="15" max="16384" width="9.140625" style="2" customWidth="1"/>
  </cols>
  <sheetData>
    <row r="2" spans="1:13" ht="12.75" customHeight="1">
      <c r="A2" s="91" t="s">
        <v>31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2.75" customHeight="1">
      <c r="A3" s="91" t="s">
        <v>42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2.75">
      <c r="A4" s="33"/>
      <c r="B4" s="33"/>
      <c r="C4" s="39"/>
      <c r="D4" s="33"/>
      <c r="E4" s="33"/>
      <c r="F4" s="33"/>
      <c r="G4" s="33"/>
      <c r="H4" s="33"/>
      <c r="I4" s="48"/>
      <c r="J4" s="49"/>
      <c r="K4" s="49"/>
      <c r="L4" s="49"/>
      <c r="M4" s="49"/>
    </row>
    <row r="5" ht="13.5" thickBot="1"/>
    <row r="6" spans="1:14" ht="53.25" customHeight="1" thickTop="1">
      <c r="A6" s="34" t="s">
        <v>25</v>
      </c>
      <c r="B6" s="35" t="s">
        <v>28</v>
      </c>
      <c r="C6" s="41" t="s">
        <v>0</v>
      </c>
      <c r="D6" s="36" t="s">
        <v>29</v>
      </c>
      <c r="E6" s="36" t="s">
        <v>2</v>
      </c>
      <c r="F6" s="36" t="s">
        <v>1</v>
      </c>
      <c r="G6" s="36" t="s">
        <v>30</v>
      </c>
      <c r="H6" s="37" t="s">
        <v>3</v>
      </c>
      <c r="I6" s="81" t="s">
        <v>4</v>
      </c>
      <c r="J6" s="38" t="s">
        <v>5</v>
      </c>
      <c r="K6" s="51" t="s">
        <v>6</v>
      </c>
      <c r="L6" s="38" t="s">
        <v>7</v>
      </c>
      <c r="M6" s="69" t="s">
        <v>8</v>
      </c>
      <c r="N6" s="65" t="s">
        <v>9</v>
      </c>
    </row>
    <row r="7" spans="1:14" s="32" customFormat="1" ht="72">
      <c r="A7" s="101">
        <v>23</v>
      </c>
      <c r="B7" s="96" t="s">
        <v>43</v>
      </c>
      <c r="C7" s="80" t="s">
        <v>44</v>
      </c>
      <c r="D7" s="78" t="s">
        <v>46</v>
      </c>
      <c r="E7" s="78" t="s">
        <v>50</v>
      </c>
      <c r="F7" s="96" t="s">
        <v>47</v>
      </c>
      <c r="G7" s="78" t="s">
        <v>39</v>
      </c>
      <c r="H7" s="72" t="s">
        <v>49</v>
      </c>
      <c r="I7" s="62">
        <v>0</v>
      </c>
      <c r="J7" s="74">
        <v>31413.3</v>
      </c>
      <c r="K7" s="74">
        <v>31413.3</v>
      </c>
      <c r="L7" s="61">
        <f>I7*J7</f>
        <v>0</v>
      </c>
      <c r="M7" s="66">
        <f>I7*K7</f>
        <v>0</v>
      </c>
      <c r="N7" s="70">
        <v>1</v>
      </c>
    </row>
    <row r="8" spans="1:14" s="17" customFormat="1" ht="72">
      <c r="A8" s="102"/>
      <c r="B8" s="96"/>
      <c r="C8" s="82" t="s">
        <v>45</v>
      </c>
      <c r="D8" s="77" t="s">
        <v>46</v>
      </c>
      <c r="E8" s="73" t="s">
        <v>50</v>
      </c>
      <c r="F8" s="96"/>
      <c r="G8" s="73" t="s">
        <v>48</v>
      </c>
      <c r="H8" s="73" t="s">
        <v>49</v>
      </c>
      <c r="I8" s="42">
        <v>0</v>
      </c>
      <c r="J8" s="76">
        <v>125810.2</v>
      </c>
      <c r="K8" s="75">
        <v>125810.2</v>
      </c>
      <c r="L8" s="43">
        <f>I8*J8</f>
        <v>0</v>
      </c>
      <c r="M8" s="43">
        <f>I8*K8</f>
        <v>0</v>
      </c>
      <c r="N8" s="62">
        <v>1</v>
      </c>
    </row>
    <row r="9" spans="1:14" ht="21.75" customHeight="1">
      <c r="A9" s="97" t="s">
        <v>51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106">
        <f>L7+L8</f>
        <v>0</v>
      </c>
      <c r="M9" s="106">
        <f>M7+M8</f>
        <v>0</v>
      </c>
      <c r="N9" s="107" t="s">
        <v>78</v>
      </c>
    </row>
    <row r="10" spans="1:14" s="18" customFormat="1" ht="44.25" customHeight="1">
      <c r="A10" s="55">
        <v>25</v>
      </c>
      <c r="B10" s="19" t="s">
        <v>52</v>
      </c>
      <c r="C10" s="20" t="s">
        <v>53</v>
      </c>
      <c r="D10" s="19" t="s">
        <v>54</v>
      </c>
      <c r="E10" s="19" t="s">
        <v>55</v>
      </c>
      <c r="F10" s="19" t="s">
        <v>47</v>
      </c>
      <c r="G10" s="19" t="s">
        <v>56</v>
      </c>
      <c r="H10" s="19" t="s">
        <v>40</v>
      </c>
      <c r="I10" s="85">
        <v>0</v>
      </c>
      <c r="J10" s="84">
        <v>280966.2</v>
      </c>
      <c r="K10" s="83">
        <v>280966.2</v>
      </c>
      <c r="L10" s="71">
        <f>I10*J10</f>
        <v>0</v>
      </c>
      <c r="M10" s="43">
        <f>I10*K10</f>
        <v>0</v>
      </c>
      <c r="N10" s="42">
        <v>1</v>
      </c>
    </row>
    <row r="11" spans="1:14" s="18" customFormat="1" ht="44.25" customHeight="1">
      <c r="A11" s="59">
        <v>28</v>
      </c>
      <c r="B11" s="58" t="s">
        <v>57</v>
      </c>
      <c r="C11" s="20" t="s">
        <v>58</v>
      </c>
      <c r="D11" s="60" t="s">
        <v>59</v>
      </c>
      <c r="E11" s="60" t="s">
        <v>55</v>
      </c>
      <c r="F11" s="60" t="s">
        <v>47</v>
      </c>
      <c r="G11" s="60" t="s">
        <v>60</v>
      </c>
      <c r="H11" s="60" t="s">
        <v>40</v>
      </c>
      <c r="I11" s="68">
        <v>0</v>
      </c>
      <c r="J11" s="22">
        <v>386561.2</v>
      </c>
      <c r="K11" s="22">
        <v>386561.2</v>
      </c>
      <c r="L11" s="71">
        <f>I11*J11</f>
        <v>0</v>
      </c>
      <c r="M11" s="43">
        <f>I11*K11</f>
        <v>0</v>
      </c>
      <c r="N11" s="90">
        <v>1</v>
      </c>
    </row>
    <row r="12" spans="1:14" s="32" customFormat="1" ht="44.25" customHeight="1" thickBot="1">
      <c r="A12" s="79">
        <v>47</v>
      </c>
      <c r="B12" s="86" t="s">
        <v>61</v>
      </c>
      <c r="C12" s="82" t="s">
        <v>64</v>
      </c>
      <c r="D12" s="73" t="s">
        <v>63</v>
      </c>
      <c r="E12" s="73" t="s">
        <v>62</v>
      </c>
      <c r="F12" s="73" t="s">
        <v>47</v>
      </c>
      <c r="G12" s="87" t="s">
        <v>65</v>
      </c>
      <c r="H12" s="73" t="s">
        <v>66</v>
      </c>
      <c r="I12" s="68">
        <v>0</v>
      </c>
      <c r="J12" s="76">
        <v>158.85</v>
      </c>
      <c r="K12" s="76">
        <v>158.85</v>
      </c>
      <c r="L12" s="71">
        <f>I12*J12</f>
        <v>0</v>
      </c>
      <c r="M12" s="43">
        <f>I12*K12</f>
        <v>0</v>
      </c>
      <c r="N12" s="90">
        <v>1</v>
      </c>
    </row>
    <row r="13" spans="1:14" s="18" customFormat="1" ht="44.25" customHeight="1" thickBot="1" thickTop="1">
      <c r="A13" s="59">
        <v>48</v>
      </c>
      <c r="B13" s="88" t="s">
        <v>67</v>
      </c>
      <c r="C13" s="89" t="s">
        <v>68</v>
      </c>
      <c r="D13" s="44" t="s">
        <v>69</v>
      </c>
      <c r="E13" s="44" t="s">
        <v>55</v>
      </c>
      <c r="F13" s="60" t="s">
        <v>70</v>
      </c>
      <c r="G13" s="44" t="s">
        <v>71</v>
      </c>
      <c r="H13" s="60" t="s">
        <v>72</v>
      </c>
      <c r="I13" s="52">
        <v>0</v>
      </c>
      <c r="J13" s="22">
        <v>24681.65</v>
      </c>
      <c r="K13" s="43">
        <v>24681.65</v>
      </c>
      <c r="L13" s="71">
        <f>I13*J13</f>
        <v>0</v>
      </c>
      <c r="M13" s="43">
        <f>I13*K13</f>
        <v>0</v>
      </c>
      <c r="N13" s="90">
        <v>1</v>
      </c>
    </row>
    <row r="14" spans="1:14" s="18" customFormat="1" ht="44.25" customHeight="1" thickTop="1">
      <c r="A14" s="23">
        <v>49</v>
      </c>
      <c r="B14" s="24" t="s">
        <v>73</v>
      </c>
      <c r="C14" s="63" t="s">
        <v>74</v>
      </c>
      <c r="D14" s="45" t="s">
        <v>75</v>
      </c>
      <c r="E14" s="46" t="s">
        <v>76</v>
      </c>
      <c r="F14" s="54" t="s">
        <v>47</v>
      </c>
      <c r="G14" s="46" t="s">
        <v>77</v>
      </c>
      <c r="H14" s="60" t="s">
        <v>40</v>
      </c>
      <c r="I14" s="21">
        <v>0</v>
      </c>
      <c r="J14" s="64">
        <v>11407.2</v>
      </c>
      <c r="K14" s="47">
        <v>11407.2</v>
      </c>
      <c r="L14" s="71">
        <f>I14*J14</f>
        <v>0</v>
      </c>
      <c r="M14" s="43">
        <f>I14*K14</f>
        <v>0</v>
      </c>
      <c r="N14" s="67">
        <v>1</v>
      </c>
    </row>
    <row r="15" spans="1:14" ht="21.75" customHeight="1">
      <c r="A15" s="92" t="s">
        <v>10</v>
      </c>
      <c r="B15" s="93"/>
      <c r="C15" s="94"/>
      <c r="D15" s="93"/>
      <c r="E15" s="93"/>
      <c r="F15" s="93"/>
      <c r="G15" s="93"/>
      <c r="H15" s="93"/>
      <c r="I15" s="93"/>
      <c r="J15" s="93"/>
      <c r="K15" s="95"/>
      <c r="L15" s="56">
        <f>L9+L10+L11+L12+L13+L14</f>
        <v>0</v>
      </c>
      <c r="M15" s="56">
        <f>M9+M10+M11+M12+M13+M14</f>
        <v>0</v>
      </c>
      <c r="N15" s="108"/>
    </row>
    <row r="16" spans="1:14" ht="21.75" customHeight="1">
      <c r="A16" s="92" t="s">
        <v>11</v>
      </c>
      <c r="B16" s="93"/>
      <c r="C16" s="93"/>
      <c r="D16" s="93"/>
      <c r="E16" s="93"/>
      <c r="F16" s="93"/>
      <c r="G16" s="93"/>
      <c r="H16" s="93"/>
      <c r="I16" s="93"/>
      <c r="J16" s="93"/>
      <c r="K16" s="95"/>
      <c r="L16" s="56">
        <f>L15*0.1</f>
        <v>0</v>
      </c>
      <c r="M16" s="56">
        <f>M15*0.1</f>
        <v>0</v>
      </c>
      <c r="N16" s="108"/>
    </row>
    <row r="17" spans="1:14" ht="21.75" customHeight="1" thickBot="1">
      <c r="A17" s="98" t="s">
        <v>12</v>
      </c>
      <c r="B17" s="99"/>
      <c r="C17" s="99"/>
      <c r="D17" s="99"/>
      <c r="E17" s="99"/>
      <c r="F17" s="99"/>
      <c r="G17" s="99"/>
      <c r="H17" s="99"/>
      <c r="I17" s="99"/>
      <c r="J17" s="99"/>
      <c r="K17" s="100"/>
      <c r="L17" s="57">
        <f>L15+L16</f>
        <v>0</v>
      </c>
      <c r="M17" s="57">
        <f>M15+M16</f>
        <v>0</v>
      </c>
      <c r="N17" s="108"/>
    </row>
    <row r="18" ht="13.5" thickTop="1"/>
  </sheetData>
  <sheetProtection/>
  <mergeCells count="9">
    <mergeCell ref="A17:K17"/>
    <mergeCell ref="A7:A8"/>
    <mergeCell ref="B7:B8"/>
    <mergeCell ref="A2:M2"/>
    <mergeCell ref="A3:M3"/>
    <mergeCell ref="A15:K15"/>
    <mergeCell ref="F7:F8"/>
    <mergeCell ref="A9:K9"/>
    <mergeCell ref="A16:K16"/>
  </mergeCells>
  <printOptions/>
  <pageMargins left="0.7" right="0.7" top="0.75" bottom="0.75" header="0.3" footer="0.3"/>
  <pageSetup orientation="landscape" scale="89" r:id="rId1"/>
  <rowBreaks count="1" manualBreakCount="1">
    <brk id="10" max="255" man="1"/>
  </rowBreaks>
  <ignoredErrors>
    <ignoredError sqref="L10" evalError="1"/>
    <ignoredError sqref="L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10.8515625" style="1" customWidth="1"/>
    <col min="5" max="5" width="21.8515625" style="1" customWidth="1"/>
    <col min="6" max="6" width="24.57421875" style="1" customWidth="1"/>
    <col min="7" max="7" width="23.140625" style="1" customWidth="1"/>
    <col min="8" max="16384" width="9.140625" style="1" customWidth="1"/>
  </cols>
  <sheetData>
    <row r="2" spans="2:5" ht="15">
      <c r="B2" s="53" t="s">
        <v>13</v>
      </c>
      <c r="C2" s="53"/>
      <c r="D2" s="53"/>
      <c r="E2" s="53" t="s">
        <v>42</v>
      </c>
    </row>
    <row r="4" ht="15" thickBot="1"/>
    <row r="5" spans="2:7" ht="24.75" thickBot="1">
      <c r="B5" s="3" t="s">
        <v>14</v>
      </c>
      <c r="C5" s="4" t="s">
        <v>41</v>
      </c>
      <c r="E5" s="26" t="s">
        <v>79</v>
      </c>
      <c r="F5" s="27" t="s">
        <v>32</v>
      </c>
      <c r="G5" s="28" t="s">
        <v>33</v>
      </c>
    </row>
    <row r="6" spans="2:7" ht="15" thickBot="1">
      <c r="B6" s="5"/>
      <c r="C6" s="6"/>
      <c r="E6" s="10">
        <f>SUBTOTAL(9,specifikacija!L15)</f>
        <v>0</v>
      </c>
      <c r="F6" s="11">
        <f>SUBTOTAL(9,specifikacija!M15)</f>
        <v>0</v>
      </c>
      <c r="G6" s="12">
        <f>F6*1.1</f>
        <v>0</v>
      </c>
    </row>
    <row r="7" spans="2:7" ht="36.75" thickBot="1">
      <c r="B7" s="3" t="s">
        <v>15</v>
      </c>
      <c r="C7" s="7" t="s">
        <v>35</v>
      </c>
      <c r="E7" s="103" t="s">
        <v>34</v>
      </c>
      <c r="F7" s="104"/>
      <c r="G7" s="105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16</v>
      </c>
      <c r="C9" s="7" t="s">
        <v>26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17</v>
      </c>
      <c r="C11" s="7" t="s">
        <v>21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18</v>
      </c>
      <c r="C13" s="4" t="s">
        <v>36</v>
      </c>
      <c r="E13" s="8" t="s">
        <v>23</v>
      </c>
      <c r="F13" s="31">
        <f>SUBTOTAL(101,specifikacija!N8:N14)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19</v>
      </c>
      <c r="C15" s="4" t="s">
        <v>27</v>
      </c>
      <c r="E15" s="8" t="s">
        <v>24</v>
      </c>
      <c r="F15" s="7" t="s">
        <v>22</v>
      </c>
    </row>
    <row r="16" spans="2:3" ht="14.25">
      <c r="B16" s="5"/>
      <c r="C16" s="6"/>
    </row>
    <row r="17" spans="2:3" ht="15">
      <c r="B17" s="29" t="s">
        <v>37</v>
      </c>
      <c r="C17" s="30" t="s">
        <v>38</v>
      </c>
    </row>
    <row r="18" spans="2:3" ht="14.25">
      <c r="B18" s="5"/>
      <c r="C18" s="6"/>
    </row>
    <row r="19" spans="2:3" ht="15">
      <c r="B19" s="3" t="s">
        <v>20</v>
      </c>
      <c r="C19" s="9">
        <v>33600000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2018-09-28T12:06:30Z</dcterms:modified>
  <cp:category/>
  <cp:version/>
  <cp:contentType/>
  <cp:contentStatus/>
</cp:coreProperties>
</file>