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<sst xmlns="http://schemas.openxmlformats.org/spreadsheetml/2006/main" count="68" uniqueCount="65">
  <si>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</si>
  <si>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</si>
  <si>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</si>
  <si>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</si>
  <si>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</si>
  <si>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</si>
  <si>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</si>
  <si>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</si>
  <si>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</si>
  <si>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</si>
  <si>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</si>
  <si>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</si>
  <si>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</si>
  <si>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</si>
  <si>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</si>
  <si>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</si>
  <si>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</si>
  <si>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</si>
  <si>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</si>
  <si>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</si>
  <si>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</si>
  <si>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</si>
  <si>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</si>
  <si>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</si>
  <si>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</si>
  <si>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</si>
  <si>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</si>
  <si>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</si>
  <si>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INO-PHARM D.O.O.</t>
  </si>
  <si>
    <t>ПРИЛОГ 1 УГОВОРА - СПЕЦИФИКАЦИЈА ЛЕКОВА СА ЦЕНАМА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</si>
  <si>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</si>
  <si>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</si>
  <si>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</si>
  <si>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</si>
  <si>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</si>
  <si>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</si>
  <si>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</si>
  <si>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</si>
  <si>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Предмет набавке</t>
  </si>
  <si>
    <t>Заштићени назив понуђеног добра</t>
  </si>
  <si>
    <t>Јачина лека</t>
  </si>
  <si>
    <t>404-1-110/18-34</t>
  </si>
  <si>
    <t>film tableta</t>
  </si>
  <si>
    <t>tableta</t>
  </si>
  <si>
    <t>kapsula</t>
  </si>
  <si>
    <t>MEDICA LINEA D.O.O.</t>
  </si>
  <si>
    <t>dasabuvir</t>
  </si>
  <si>
    <t>EXVIERA</t>
  </si>
  <si>
    <t>ABBVIE DEUTSCHLAND GMBH&amp;CO.KG</t>
  </si>
  <si>
    <t>250 mg</t>
  </si>
  <si>
    <t>ombitasvir, paritaprevir, ritonavir</t>
  </si>
  <si>
    <t>VIEKIRAX</t>
  </si>
  <si>
    <t>12,5 mg + 75 mg + 50 mg</t>
  </si>
  <si>
    <t>nilotinib</t>
  </si>
  <si>
    <t>TASIGNA</t>
  </si>
  <si>
    <t>Novartis Pharma Stein AG</t>
  </si>
  <si>
    <t>kapsula, tvrda</t>
  </si>
  <si>
    <t>200 mg</t>
  </si>
  <si>
    <t>adalimumab</t>
  </si>
  <si>
    <t>0014202        0014399</t>
  </si>
  <si>
    <t>HUMIRA</t>
  </si>
  <si>
    <t>ABBVIE BIOTECHNOLOGY GMBH</t>
  </si>
  <si>
    <t>rastvor za injekciju</t>
  </si>
  <si>
    <t>40 mg</t>
  </si>
  <si>
    <t>injekcioni špric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</si>
</sst>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17" xfId="0" applyNumberFormat="1" applyFont="1" applyFill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6" xfId="55" applyFont="1" applyFill="1" applyBorder="1" applyAlignment="1">
      <alignment horizontal="center" vertical="center" wrapText="1"/>
      <protection/>
    </xf>
    <xf numFmtId="0" fontId="4" fillId="34" borderId="14" xfId="55" applyFont="1" applyFill="1" applyBorder="1" applyAlignment="1">
      <alignment horizontal="center" vertical="center" wrapText="1"/>
      <protection/>
    </xf>
    <xf numFmtId="3" fontId="49" fillId="0" borderId="11" xfId="0" applyNumberFormat="1" applyFont="1" applyFill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20" xfId="0" applyNumberFormat="1" applyFont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4" fontId="46" fillId="34" borderId="21" xfId="0" applyNumberFormat="1" applyFont="1" applyFill="1" applyBorder="1" applyAlignment="1">
      <alignment horizontal="center" vertical="center" wrapText="1"/>
    </xf>
    <xf numFmtId="4" fontId="46" fillId="34" borderId="2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5" borderId="25" xfId="0" applyFont="1" applyFill="1" applyBorder="1" applyAlignment="1">
      <alignment horizontal="center" vertical="center" wrapText="1"/>
    </xf>
    <xf numFmtId="0" fontId="6" fillId="35" borderId="25" xfId="56" applyNumberFormat="1" applyFont="1" applyFill="1" applyBorder="1" applyAlignment="1">
      <alignment horizontal="center" vertical="center" wrapText="1"/>
      <protection/>
    </xf>
    <xf numFmtId="0" fontId="51" fillId="35" borderId="26" xfId="0" applyFont="1" applyFill="1" applyBorder="1" applyAlignment="1">
      <alignment horizontal="center" vertical="center" wrapText="1"/>
    </xf>
    <xf numFmtId="4" fontId="51" fillId="33" borderId="26" xfId="0" applyNumberFormat="1" applyFont="1" applyFill="1" applyBorder="1" applyAlignment="1">
      <alignment horizontal="center" vertical="center" wrapText="1"/>
    </xf>
    <xf numFmtId="4" fontId="51" fillId="35" borderId="27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4" fontId="51" fillId="35" borderId="2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34" borderId="19" xfId="0" applyFont="1" applyFill="1" applyBorder="1" applyAlignment="1">
      <alignment horizontal="right" vertical="center" wrapText="1"/>
    </xf>
    <xf numFmtId="0" fontId="46" fillId="34" borderId="18" xfId="0" applyFont="1" applyFill="1" applyBorder="1" applyAlignment="1">
      <alignment horizontal="right" vertical="center" wrapText="1"/>
    </xf>
    <xf numFmtId="0" fontId="46" fillId="34" borderId="11" xfId="0" applyFont="1" applyFill="1" applyBorder="1" applyAlignment="1">
      <alignment horizontal="right" vertical="center" wrapText="1"/>
    </xf>
    <xf numFmtId="0" fontId="46" fillId="34" borderId="28" xfId="0" applyFont="1" applyFill="1" applyBorder="1" applyAlignment="1">
      <alignment horizontal="right" vertical="center" wrapText="1"/>
    </xf>
    <xf numFmtId="0" fontId="46" fillId="34" borderId="29" xfId="0" applyFont="1" applyFill="1" applyBorder="1" applyAlignment="1">
      <alignment horizontal="right" vertical="center" wrapText="1"/>
    </xf>
    <xf numFmtId="0" fontId="46" fillId="34" borderId="21" xfId="0" applyFont="1" applyFill="1" applyBorder="1" applyAlignment="1">
      <alignment horizontal="right" vertical="center" wrapText="1"/>
    </xf>
    <xf numFmtId="4" fontId="47" fillId="34" borderId="15" xfId="55" applyNumberFormat="1" applyFont="1" applyFill="1" applyBorder="1" applyAlignment="1">
      <alignment horizontal="center" vertical="center" wrapText="1"/>
      <protection/>
    </xf>
    <xf numFmtId="4" fontId="47" fillId="34" borderId="13" xfId="55" applyNumberFormat="1" applyFont="1" applyFill="1" applyBorder="1" applyAlignment="1">
      <alignment horizontal="center" vertical="center" wrapText="1"/>
      <protection/>
    </xf>
    <xf numFmtId="4" fontId="47" fillId="34" borderId="17" xfId="55" applyNumberFormat="1" applyFont="1" applyFill="1" applyBorder="1" applyAlignment="1">
      <alignment horizontal="center" vertical="center" wrapText="1"/>
      <protection/>
    </xf>
    <xf numFmtId="4" fontId="7" fillId="0" borderId="30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4" fontId="46" fillId="34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tabSelected="1" zoomScalePageLayoutView="0" workbookViewId="0" topLeftCell="A6">
      <selection activeCell="P9" sqref="P9"/>
    </sheetView>
  </sheetViews>
  <sheetFormatPr defaultColWidth="9.140625" defaultRowHeight="15"/>
  <cols>
    <col min="1" max="1" width="9.140625" style="20" customWidth="1"/>
    <col min="2" max="2" width="15.8515625" style="23" customWidth="1"/>
    <col min="3" max="3" width="13.8515625" style="3" customWidth="1"/>
    <col min="4" max="4" width="14.421875" style="3" customWidth="1"/>
    <col min="5" max="5" width="14.8515625" style="3" customWidth="1"/>
    <col min="6" max="6" width="11.7109375" style="3" customWidth="1"/>
    <col min="7" max="7" width="10.28125" style="3" customWidth="1"/>
    <col min="8" max="8" width="10.00390625" style="3" customWidth="1"/>
    <col min="9" max="9" width="12.00390625" style="3" customWidth="1"/>
    <col min="10" max="10" width="11.00390625" style="46" hidden="1" customWidth="1"/>
    <col min="11" max="11" width="11.8515625" style="46" customWidth="1"/>
    <col min="12" max="12" width="13.421875" style="46" hidden="1" customWidth="1"/>
    <col min="13" max="13" width="14.28125" style="46" customWidth="1"/>
    <col min="14" max="14" width="10.140625" style="3" hidden="1" customWidth="1"/>
    <col min="15" max="15" width="14.28125" style="3" customWidth="1"/>
    <col min="16" max="16384" width="9.140625" style="3" customWidth="1"/>
  </cols>
  <sheetData>
    <row r="2" spans="1:14" ht="12.75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8"/>
    </row>
    <row r="3" spans="1:14" ht="12.75" customHeight="1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8"/>
    </row>
    <row r="5" ht="13.5" thickBot="1"/>
    <row r="6" spans="1:14" ht="53.25" customHeight="1" thickTop="1">
      <c r="A6" s="39" t="s">
        <v>25</v>
      </c>
      <c r="B6" s="40" t="s">
        <v>38</v>
      </c>
      <c r="C6" s="41" t="s">
        <v>0</v>
      </c>
      <c r="D6" s="41" t="s">
        <v>39</v>
      </c>
      <c r="E6" s="41" t="s">
        <v>2</v>
      </c>
      <c r="F6" s="41" t="s">
        <v>1</v>
      </c>
      <c r="G6" s="41" t="s">
        <v>40</v>
      </c>
      <c r="H6" s="42" t="s">
        <v>3</v>
      </c>
      <c r="I6" s="43" t="s">
        <v>4</v>
      </c>
      <c r="J6" s="44" t="s">
        <v>5</v>
      </c>
      <c r="K6" s="47" t="s">
        <v>6</v>
      </c>
      <c r="L6" s="44" t="s">
        <v>7</v>
      </c>
      <c r="M6" s="45" t="s">
        <v>8</v>
      </c>
      <c r="N6" s="2" t="s">
        <v>9</v>
      </c>
    </row>
    <row r="7" spans="1:14" ht="80.25" customHeight="1">
      <c r="A7" s="22">
        <v>9</v>
      </c>
      <c r="B7" s="21" t="s">
        <v>46</v>
      </c>
      <c r="C7" s="21">
        <v>1328624</v>
      </c>
      <c r="D7" s="21" t="s">
        <v>47</v>
      </c>
      <c r="E7" s="21" t="s">
        <v>48</v>
      </c>
      <c r="F7" s="8" t="s">
        <v>42</v>
      </c>
      <c r="G7" s="8" t="s">
        <v>49</v>
      </c>
      <c r="H7" s="8" t="s">
        <v>43</v>
      </c>
      <c r="I7" s="30"/>
      <c r="J7" s="48">
        <v>1650.22</v>
      </c>
      <c r="K7" s="48">
        <v>1650.22</v>
      </c>
      <c r="L7" s="31">
        <f>I7*J7</f>
        <v>0</v>
      </c>
      <c r="M7" s="32">
        <f>I7*K7</f>
        <v>0</v>
      </c>
      <c r="N7" s="3">
        <v>1</v>
      </c>
    </row>
    <row r="8" spans="1:14" s="36" customFormat="1" ht="80.25" customHeight="1">
      <c r="A8" s="22">
        <v>11</v>
      </c>
      <c r="B8" s="21" t="s">
        <v>50</v>
      </c>
      <c r="C8" s="21">
        <v>1328524</v>
      </c>
      <c r="D8" s="21" t="s">
        <v>51</v>
      </c>
      <c r="E8" s="21" t="s">
        <v>48</v>
      </c>
      <c r="F8" s="8" t="s">
        <v>42</v>
      </c>
      <c r="G8" s="8" t="s">
        <v>52</v>
      </c>
      <c r="H8" s="8" t="s">
        <v>43</v>
      </c>
      <c r="I8" s="30"/>
      <c r="J8" s="48">
        <v>18820.81</v>
      </c>
      <c r="K8" s="48">
        <v>18820.81</v>
      </c>
      <c r="L8" s="31">
        <f>I8*J8</f>
        <v>0</v>
      </c>
      <c r="M8" s="32">
        <f>I8*K8</f>
        <v>0</v>
      </c>
      <c r="N8" s="36">
        <v>1</v>
      </c>
    </row>
    <row r="9" spans="1:14" s="36" customFormat="1" ht="80.25" customHeight="1">
      <c r="A9" s="22">
        <v>33</v>
      </c>
      <c r="B9" s="21" t="s">
        <v>53</v>
      </c>
      <c r="C9" s="21">
        <v>1039710</v>
      </c>
      <c r="D9" s="21" t="s">
        <v>54</v>
      </c>
      <c r="E9" s="21" t="s">
        <v>55</v>
      </c>
      <c r="F9" s="8" t="s">
        <v>56</v>
      </c>
      <c r="G9" s="8" t="s">
        <v>57</v>
      </c>
      <c r="H9" s="8" t="s">
        <v>44</v>
      </c>
      <c r="I9" s="30"/>
      <c r="J9" s="59">
        <v>3338.58</v>
      </c>
      <c r="K9" s="59">
        <v>3338.58</v>
      </c>
      <c r="L9" s="31">
        <f>I9*J9</f>
        <v>0</v>
      </c>
      <c r="M9" s="32">
        <f>I9*K9</f>
        <v>0</v>
      </c>
      <c r="N9" s="36">
        <v>2</v>
      </c>
    </row>
    <row r="10" spans="1:14" s="36" customFormat="1" ht="80.25" customHeight="1">
      <c r="A10" s="22">
        <v>45</v>
      </c>
      <c r="B10" s="21" t="s">
        <v>58</v>
      </c>
      <c r="C10" s="21" t="s">
        <v>59</v>
      </c>
      <c r="D10" s="21" t="s">
        <v>60</v>
      </c>
      <c r="E10" s="21" t="s">
        <v>61</v>
      </c>
      <c r="F10" s="8" t="s">
        <v>62</v>
      </c>
      <c r="G10" s="8" t="s">
        <v>63</v>
      </c>
      <c r="H10" s="8" t="s">
        <v>64</v>
      </c>
      <c r="I10" s="30"/>
      <c r="J10" s="60">
        <v>40024.42</v>
      </c>
      <c r="K10" s="60">
        <v>40024.42</v>
      </c>
      <c r="L10" s="31">
        <f>I10*J10</f>
        <v>0</v>
      </c>
      <c r="M10" s="32">
        <f>I10*K10</f>
        <v>0</v>
      </c>
      <c r="N10" s="36">
        <v>1</v>
      </c>
    </row>
    <row r="11" spans="1:14" ht="23.25" customHeight="1">
      <c r="A11" s="50" t="s">
        <v>10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33">
        <f>L7+L8+L9+L10</f>
        <v>0</v>
      </c>
      <c r="M11" s="61">
        <f>M7+M8+M9+M10</f>
        <v>0</v>
      </c>
      <c r="N11" s="17"/>
    </row>
    <row r="12" spans="1:14" ht="23.25" customHeight="1">
      <c r="A12" s="50" t="s">
        <v>11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33">
        <f>L11*0.1</f>
        <v>0</v>
      </c>
      <c r="M12" s="61">
        <f>M11*0.1</f>
        <v>0</v>
      </c>
      <c r="N12" s="17"/>
    </row>
    <row r="13" spans="1:14" ht="23.25" customHeight="1" thickBot="1">
      <c r="A13" s="53" t="s">
        <v>12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34">
        <f>L11+L12</f>
        <v>0</v>
      </c>
      <c r="M13" s="35">
        <f>M11+M12</f>
        <v>0</v>
      </c>
      <c r="N13" s="17"/>
    </row>
    <row r="14" ht="13.5" thickTop="1"/>
  </sheetData>
  <sheetProtection/>
  <mergeCells count="5">
    <mergeCell ref="A2:M2"/>
    <mergeCell ref="A3:M3"/>
    <mergeCell ref="A11:K11"/>
    <mergeCell ref="A12:K12"/>
    <mergeCell ref="A13:K13"/>
  </mergeCells>
  <printOptions/>
  <pageMargins left="0.7" right="0.7" top="0.75" bottom="0.75" header="0.3" footer="0.3"/>
  <pageSetup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21.8515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1" spans="2:5" ht="15">
      <c r="B1" s="37"/>
      <c r="C1" s="37"/>
      <c r="D1" s="37"/>
      <c r="E1" s="37"/>
    </row>
    <row r="2" spans="2:5" ht="15">
      <c r="B2" s="38" t="s">
        <v>13</v>
      </c>
      <c r="C2" s="38"/>
      <c r="D2" s="38"/>
      <c r="E2" s="38" t="s">
        <v>28</v>
      </c>
    </row>
    <row r="4" ht="15" thickBot="1"/>
    <row r="5" spans="2:7" ht="36.75" thickBot="1">
      <c r="B5" s="4" t="s">
        <v>14</v>
      </c>
      <c r="C5" s="5" t="s">
        <v>41</v>
      </c>
      <c r="E5" s="26" t="s">
        <v>34</v>
      </c>
      <c r="F5" s="27" t="s">
        <v>35</v>
      </c>
      <c r="G5" s="28" t="s">
        <v>36</v>
      </c>
    </row>
    <row r="6" spans="2:7" ht="15" thickBot="1">
      <c r="B6" s="6"/>
      <c r="C6" s="7"/>
      <c r="E6" s="11">
        <f>specifikacija!L11</f>
        <v>0</v>
      </c>
      <c r="F6" s="12">
        <f>specifikacija!M11</f>
        <v>0</v>
      </c>
      <c r="G6" s="13">
        <f>specifikacija!M13</f>
        <v>0</v>
      </c>
    </row>
    <row r="7" spans="2:7" ht="36.75" thickBot="1">
      <c r="B7" s="4" t="s">
        <v>15</v>
      </c>
      <c r="C7" s="8" t="s">
        <v>30</v>
      </c>
      <c r="E7" s="56" t="s">
        <v>37</v>
      </c>
      <c r="F7" s="57"/>
      <c r="G7" s="58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16</v>
      </c>
      <c r="C9" s="8" t="s">
        <v>26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18</v>
      </c>
      <c r="C13" s="5" t="s">
        <v>31</v>
      </c>
      <c r="E13" s="9" t="s">
        <v>23</v>
      </c>
      <c r="F13" s="29">
        <f>SUBTOTAL(101,specifikacija!N7:N10)</f>
        <v>1.25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19</v>
      </c>
      <c r="C15" s="5" t="s">
        <v>27</v>
      </c>
      <c r="E15" s="9" t="s">
        <v>24</v>
      </c>
      <c r="F15" s="8" t="s">
        <v>22</v>
      </c>
    </row>
    <row r="16" spans="2:3" ht="14.25">
      <c r="B16" s="6"/>
      <c r="C16" s="7"/>
    </row>
    <row r="17" spans="2:3" ht="15">
      <c r="B17" s="24" t="s">
        <v>32</v>
      </c>
      <c r="C17" s="25" t="s">
        <v>33</v>
      </c>
    </row>
    <row r="18" spans="2:3" ht="14.25">
      <c r="B18" s="6"/>
      <c r="C18" s="7"/>
    </row>
    <row r="19" spans="2:3" ht="15">
      <c r="B19" s="4" t="s">
        <v>20</v>
      </c>
      <c r="C19" s="10">
        <v>33600000</v>
      </c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2018-09-28T08:24:16Z</dcterms:modified>
  <cp:category/>
  <cp:version/>
  <cp:contentType/>
  <cp:contentStatus/>
</cp:coreProperties>
</file>