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<sst xmlns="http://schemas.openxmlformats.org/spreadsheetml/2006/main" count="719" uniqueCount="467">
  <si>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</si>
  <si>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</si>
  <si>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</si>
  <si>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</si>
  <si>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</si>
  <si>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</si>
  <si>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</si>
  <si>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</si>
  <si>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</si>
  <si>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</si>
  <si>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</si>
  <si>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</si>
  <si>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</si>
  <si>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</si>
  <si>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</si>
  <si>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</si>
  <si>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</si>
  <si>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</si>
  <si>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</si>
  <si>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</si>
  <si>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</si>
  <si>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</si>
  <si>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</si>
  <si>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</si>
  <si>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</si>
  <si>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</si>
  <si>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</si>
  <si>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</si>
  <si>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</si>
  <si>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</si>
  <si>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</si>
  <si>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</si>
  <si>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</si>
  <si>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</si>
  <si>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</si>
  <si>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</si>
  <si>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</si>
  <si>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</si>
  <si>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</si>
  <si>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</si>
  <si>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</si>
  <si>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rastvor za injekciju</t>
  </si>
  <si>
    <t>rastvor za infuziju</t>
  </si>
  <si>
    <t>ampula</t>
  </si>
  <si>
    <t>bočica staklena</t>
  </si>
  <si>
    <t>Fresenius Kabi Austria GMBH</t>
  </si>
  <si>
    <t>kapsula, tvrda</t>
  </si>
  <si>
    <t>film tableta</t>
  </si>
  <si>
    <t>emulzija za infuziju</t>
  </si>
  <si>
    <t>koncentrat za rastvor za infuziju</t>
  </si>
  <si>
    <t>prašak za rastvor za injekciju/ infuziju</t>
  </si>
  <si>
    <t>blister</t>
  </si>
  <si>
    <t>tableta</t>
  </si>
  <si>
    <t>bočica</t>
  </si>
  <si>
    <t>boca staklena</t>
  </si>
  <si>
    <t>ml</t>
  </si>
  <si>
    <t>boca</t>
  </si>
  <si>
    <t>injekcioni špric</t>
  </si>
  <si>
    <t>Укупно за партију 81:</t>
  </si>
  <si>
    <t>hioscin-butilbromid 20 mg</t>
  </si>
  <si>
    <t>0123140</t>
  </si>
  <si>
    <t>BUSCOPAN</t>
  </si>
  <si>
    <t>Boehringer Ingelheim Espana S.A.</t>
  </si>
  <si>
    <t>aprepitant</t>
  </si>
  <si>
    <t>01124587</t>
  </si>
  <si>
    <t>EMEND</t>
  </si>
  <si>
    <t>Merck Sharp &amp; Dohme B.V.</t>
  </si>
  <si>
    <t>piridoksin (vitamin B6) 50 mg</t>
  </si>
  <si>
    <t>0051351</t>
  </si>
  <si>
    <t xml:space="preserve">BEDOXIN </t>
  </si>
  <si>
    <t>Galenika a.d.</t>
  </si>
  <si>
    <t>heparin 5000 i.j./1 ml</t>
  </si>
  <si>
    <t>0062036</t>
  </si>
  <si>
    <t xml:space="preserve">HEPARIN </t>
  </si>
  <si>
    <t>fitomenadion (vitamin K1) 2 mg</t>
  </si>
  <si>
    <t>0050974</t>
  </si>
  <si>
    <t xml:space="preserve">KONAKION MM </t>
  </si>
  <si>
    <t>F. Hoffmann-La Roche Ltd.</t>
  </si>
  <si>
    <t>fitomenadion (vitamin K1) 10 mg</t>
  </si>
  <si>
    <t>0050970</t>
  </si>
  <si>
    <t>gvožđe (III) hidroksid saharoza kompleks 100 mg</t>
  </si>
  <si>
    <t xml:space="preserve">0060250
0060251
</t>
  </si>
  <si>
    <t>FERROVIN/FERRUM Sandoz</t>
  </si>
  <si>
    <t>Rafarm S.A./Salutas Pharma GMBH</t>
  </si>
  <si>
    <t>rastvor za injekciju/infuziju/ koncentrat za rastvor za infuziju</t>
  </si>
  <si>
    <t>hidroksokobalamin 2500 mcg</t>
  </si>
  <si>
    <t>0051560</t>
  </si>
  <si>
    <t xml:space="preserve">OHB 12 </t>
  </si>
  <si>
    <t>aminokiseline 10%</t>
  </si>
  <si>
    <t xml:space="preserve">0174035
0174021
</t>
  </si>
  <si>
    <t xml:space="preserve">AMINOSOL 10%/
AMINOVEN 10%
</t>
  </si>
  <si>
    <t xml:space="preserve">Hemomont doo./
Fresenius Kabi Austria GmbH
</t>
  </si>
  <si>
    <t>aminokiseline 15%</t>
  </si>
  <si>
    <t xml:space="preserve">0174036
0174023
</t>
  </si>
  <si>
    <t xml:space="preserve">AMINOSOL 15%/
AMINOVEN 15%
</t>
  </si>
  <si>
    <t>ulje soje prečišćeno 20% / ulje soje, rafinisano, trigliceridi, srednje dužine lanca 20%, 100 ml</t>
  </si>
  <si>
    <t xml:space="preserve">0171291
0171310
</t>
  </si>
  <si>
    <t xml:space="preserve">INTRALIPID/
LIPOFUNDIN MCT/LCT 20%/
</t>
  </si>
  <si>
    <t xml:space="preserve">Fresenius Kabi AB/
B. Braun Melsungen AG
</t>
  </si>
  <si>
    <t>ulje soje prečišćeno 20% / ulje soje, rafinisano, trigliceridi, srednje dužine lanca 20%, 500 ml</t>
  </si>
  <si>
    <t xml:space="preserve">0171289
0171312
</t>
  </si>
  <si>
    <t>glukoza 5%, boca staklena 100 ml</t>
  </si>
  <si>
    <t>0173900</t>
  </si>
  <si>
    <t>GLUCOSE 5% FRESENIUS</t>
  </si>
  <si>
    <t>Fresenius Kabi Italia S.R.L.</t>
  </si>
  <si>
    <t>glukoza 5%, boca plastična 500 ml</t>
  </si>
  <si>
    <t xml:space="preserve">0173220
0173305
</t>
  </si>
  <si>
    <t xml:space="preserve">GLUCOSI INFUNDIBILE 5% 
GLUKOZA 5% B.BRAUN
</t>
  </si>
  <si>
    <t xml:space="preserve">Hemofarm a.d./
B.Braun Melsungen AG; B.Braun Medical SA; B.Braun Pharmaceuticals S.A.
</t>
  </si>
  <si>
    <t>glukoza 5%, boca staklena 500 ml</t>
  </si>
  <si>
    <t>0173901</t>
  </si>
  <si>
    <t>glukoza 10%, boca plastična 500 ml</t>
  </si>
  <si>
    <t>0173225
0173300</t>
  </si>
  <si>
    <t xml:space="preserve">GLUCOSI INFUNDIBILE 10%  /
GLUKOZA 10% B.BRAUN
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</si>
  <si>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</si>
  <si>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0171121</t>
  </si>
  <si>
    <t>OLICLINOMEL N4-550E</t>
  </si>
  <si>
    <t>Baxter S.A.</t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</si>
  <si>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color indexed="8"/>
        <rFont val="Arial"/>
        <family val="2"/>
      </rPr>
      <t>za centralni venski kateter, sa visokim sadržajem aminokiselina, 1000 ml i 2000 ml</t>
    </r>
  </si>
  <si>
    <t>0171123</t>
  </si>
  <si>
    <t>OLICLINOMEL N7-1000E</t>
  </si>
  <si>
    <t>0171124</t>
  </si>
  <si>
    <t>natrijum hlorid, kalijum hlorid, kalcijum hlorid (Ringerov rastvor), kesa 500 ml</t>
  </si>
  <si>
    <t>0175331</t>
  </si>
  <si>
    <t>RINGEROV RASTVOR</t>
  </si>
  <si>
    <t>Bieffe Medital S.A.; Baxter Healthcare Limited; Baxter S.A.</t>
  </si>
  <si>
    <t>natrijum hlorid, kalijum hlorid, kalcijum hlorid (Ringerov rastvor), boca plastična 500 ml</t>
  </si>
  <si>
    <t xml:space="preserve">0175315
0175260
</t>
  </si>
  <si>
    <t xml:space="preserve">RINGEROV RASTVOR B.BRAUN/
NATRII CHLORIDI INFUNDIBILE COMP. (Ringerov rastv)
</t>
  </si>
  <si>
    <t xml:space="preserve">B.Braun
Melsungen AG;
B.Braun
Pharmaceutical
s S.A/
Hemofarm ad
</t>
  </si>
  <si>
    <t>natrijum hlorid, kalijum hlorid, kalcijum hlorid, natrijum laktat (Hartmanov rastvor), kesa 500 ml</t>
  </si>
  <si>
    <t>0175420</t>
  </si>
  <si>
    <t>HARTMANOV RASTVOR BAXTER</t>
  </si>
  <si>
    <t>Bieffe Medital S.A.; Baxter Healthcare LTD; Baxter S.A.</t>
  </si>
  <si>
    <t>natrijum hlorid, kalijum hlorid, kalcijum hlorid, natrijum laktat (Hartmanov rastvor), boca plastična 500 ml</t>
  </si>
  <si>
    <t xml:space="preserve">0175185
0175320
</t>
  </si>
  <si>
    <t xml:space="preserve">HARTMANOV RASTVOR/
HARTMANOV RASTVOR B.BRAUN
</t>
  </si>
  <si>
    <t>manitol, sorbitol</t>
  </si>
  <si>
    <t>ISPIROL</t>
  </si>
  <si>
    <t>Hemofarm a.d.</t>
  </si>
  <si>
    <t>glukoza, natrijum-hlorid, natrijum-laktat, kalcijum-hlorid, magnezijum-hlorid, 2000 ml</t>
  </si>
  <si>
    <t>DIANEAL PD4</t>
  </si>
  <si>
    <t>Baxter Healthcare S.A.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</si>
  <si>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</si>
  <si>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</si>
  <si>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</si>
  <si>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NUTRINEAL PD4</t>
  </si>
  <si>
    <t xml:space="preserve"> Baxter Healthcare S.A.</t>
  </si>
  <si>
    <t>ikodekstrin, natrijum-hlorid, natrijum(S)-laktat, kalcijum-hlorid, magnezijum-hlorid, 2000 ml</t>
  </si>
  <si>
    <t>EXTRANEAL</t>
  </si>
  <si>
    <t>glukoza, natrijum-hlorid, kalcijum-hlorid, magnezijum-hlorid, natrijum-hidrogenkarbonat, natrijum-laktat, dvostruka plastična kesa 2000 ml</t>
  </si>
  <si>
    <t>Physioneal 40glukoza 1.36% m/v/13.6mg/ml</t>
  </si>
  <si>
    <r>
      <t xml:space="preserve">glukoza, natrijum-hlorid, kalcijum-hlorid, magnezijum-hlorid, natrijum-hidrogenkarbonat, natrijum-laktat, </t>
    </r>
    <r>
      <rPr>
        <b/>
        <sz val="8"/>
        <color indexed="8"/>
        <rFont val="Arial"/>
        <family val="2"/>
      </rPr>
      <t>jednostruka plastična kesa 2500 ml</t>
    </r>
  </si>
  <si>
    <r>
      <t xml:space="preserve">glukoza, natrijum-hlorid, kalcijum-hlorid, magnezijum-hlorid, natrijum-hidrogenkarbonat, natrijum-laktat, </t>
    </r>
    <r>
      <rPr>
        <b/>
        <sz val="8"/>
        <color indexed="8"/>
        <rFont val="Arial"/>
        <family val="2"/>
      </rPr>
      <t>dvostruka plastična kesa 2500 ml</t>
    </r>
  </si>
  <si>
    <t>Physioneal 40glukoza 2.27% m/v/22.7mg/ml</t>
  </si>
  <si>
    <t>glukoza, natrijum-hlorid, kalcijum-hlorid, magnezijum-hlorid, natrijum-hidrogenkarbonat, natrijum-laktat, 2000 ml</t>
  </si>
  <si>
    <t>Physioneal 40glukoza 3.86% m/v/38.6mg/ml</t>
  </si>
  <si>
    <t>kalijum-hlorid 1 mmol/ml, 20 ml</t>
  </si>
  <si>
    <t xml:space="preserve">0175333
0175150
</t>
  </si>
  <si>
    <t xml:space="preserve">KALIJUM HLORID 7,45% B.BRAUN/
KALIUM CHLORID FRESENIUS
</t>
  </si>
  <si>
    <t xml:space="preserve">B.Braun Melsungen/
Fresenius Kabi Norge as
</t>
  </si>
  <si>
    <t>natrijum hlorid 0,9% (fiziološki rastvor), kesa 100 ml</t>
  </si>
  <si>
    <t>0170350</t>
  </si>
  <si>
    <t>NATRII CHLORIDI INFUNDIBILE 0,9%</t>
  </si>
  <si>
    <t>Bieffe Medital S.A.; Bieffe Medital SPA; Baxter Healthcare Limited; Baxter S.A.; Baxter Healthcare S.A.</t>
  </si>
  <si>
    <t>natrijum hlorid 0,9% (fiziološki rastvor), boca staklena 100 ml</t>
  </si>
  <si>
    <t>0175582</t>
  </si>
  <si>
    <t>SODIUM CHLORIDE</t>
  </si>
  <si>
    <t>natrijum hlorid 0,9% (fiziološki rastvor), kesa 250 ml</t>
  </si>
  <si>
    <t>0175351</t>
  </si>
  <si>
    <t>natrijum hlorid 0,9% (fiziološki rastvor), kesa 500 ml</t>
  </si>
  <si>
    <t>0175352</t>
  </si>
  <si>
    <t>natrijum hlorid 0,9% (fiziološki rastvor), boca plastična 500 ml</t>
  </si>
  <si>
    <t>0175240
0175310</t>
  </si>
  <si>
    <t xml:space="preserve">NATRII CHLORIDI INFUNDIBILE /
NATRIJUM  HLORID 0.9% B.BRAUN
</t>
  </si>
  <si>
    <t xml:space="preserve">Hemofarm a.d./
B.Braun Melsungen AG; B.Braun Medical SA; B.Braun Pharmaceuticals S.A
</t>
  </si>
  <si>
    <t>natrijum hlorid 0,9% (fiziološki rastvor), boca staklena 500 ml</t>
  </si>
  <si>
    <t>0175581</t>
  </si>
  <si>
    <t xml:space="preserve">Fresenius Kabi Italia S.R.L.
Fresenius Kabi Deutschland gmbh
</t>
  </si>
  <si>
    <t>hidroksiprogesteron 250 mg</t>
  </si>
  <si>
    <t>0048468</t>
  </si>
  <si>
    <t>PROGESTERON DEPO</t>
  </si>
  <si>
    <t>menotrofin 75 i.j.</t>
  </si>
  <si>
    <t xml:space="preserve">0044086
0044400
</t>
  </si>
  <si>
    <t xml:space="preserve">MENOPUR/
MERIONAL
</t>
  </si>
  <si>
    <t xml:space="preserve">Ferring GmbH/
IBSA Institut Biochemique S.A
</t>
  </si>
  <si>
    <t>urofolitropin 75 i.j.</t>
  </si>
  <si>
    <t>0044412</t>
  </si>
  <si>
    <t>FOSTIMON</t>
  </si>
  <si>
    <t>IBSA Institut Biochemique S.A.</t>
  </si>
  <si>
    <r>
      <t xml:space="preserve">folitropin alfa - </t>
    </r>
    <r>
      <rPr>
        <b/>
        <sz val="8"/>
        <color indexed="8"/>
        <rFont val="Arial"/>
        <family val="2"/>
      </rPr>
      <t>biološki sličan lek</t>
    </r>
    <r>
      <rPr>
        <sz val="8"/>
        <color indexed="8"/>
        <rFont val="Arial"/>
        <family val="2"/>
      </rPr>
      <t xml:space="preserve"> 75 i.j.</t>
    </r>
  </si>
  <si>
    <t>0044000</t>
  </si>
  <si>
    <t>BEMFOLA</t>
  </si>
  <si>
    <t>Finox Biotech AG; Gedeon Richter PLC</t>
  </si>
  <si>
    <t>folitropin alfa 150 i.j.</t>
  </si>
  <si>
    <t>0044001</t>
  </si>
  <si>
    <t>folitropin alfa 225 i.j.</t>
  </si>
  <si>
    <t>0044002</t>
  </si>
  <si>
    <t>folitropin beta 300 i.j.</t>
  </si>
  <si>
    <t>0044230</t>
  </si>
  <si>
    <t>PUREGON</t>
  </si>
  <si>
    <t>Organon Ireland Limited/N.V.ORGANON</t>
  </si>
  <si>
    <t>folitropin beta 600 i.j.</t>
  </si>
  <si>
    <t>0044231</t>
  </si>
  <si>
    <t>folitropin beta 900 i.j.</t>
  </si>
  <si>
    <t>0044232</t>
  </si>
  <si>
    <t>korifolitropin alfa 100 mcg</t>
  </si>
  <si>
    <t>0044406</t>
  </si>
  <si>
    <t>ELONVA</t>
  </si>
  <si>
    <t>korifolitropin alfa 150 mcg</t>
  </si>
  <si>
    <t>0044405</t>
  </si>
  <si>
    <t>oksitocin 10 i.j.</t>
  </si>
  <si>
    <t>0140150</t>
  </si>
  <si>
    <t>OXYTOCIN SYNTHETIC</t>
  </si>
  <si>
    <t>Gedeon Richter PLC</t>
  </si>
  <si>
    <t>oktreotid  0,1 mg</t>
  </si>
  <si>
    <t>0049190</t>
  </si>
  <si>
    <t xml:space="preserve">SANDOSTATIN </t>
  </si>
  <si>
    <t>Novartis Pharma Stein AG</t>
  </si>
  <si>
    <t>oktreotid 10 mg</t>
  </si>
  <si>
    <t>0049195</t>
  </si>
  <si>
    <t>SANDOSTATIN LAR</t>
  </si>
  <si>
    <t>oktreotid 20 mg</t>
  </si>
  <si>
    <t>0049196</t>
  </si>
  <si>
    <t>oktreotid 30 mg</t>
  </si>
  <si>
    <t>0049197</t>
  </si>
  <si>
    <t>ganireliks 0,25 mg</t>
  </si>
  <si>
    <t>0049220</t>
  </si>
  <si>
    <t>ORGALUTRAN</t>
  </si>
  <si>
    <t>Organon Ireland Limited/ N.V.ORGANON</t>
  </si>
  <si>
    <t>betametazon 7 mg</t>
  </si>
  <si>
    <t>0047286</t>
  </si>
  <si>
    <t>DIPROPHOS</t>
  </si>
  <si>
    <t>Schering-Plough Labo NV</t>
  </si>
  <si>
    <t>cefazolin 1 g</t>
  </si>
  <si>
    <t xml:space="preserve">0321962
0321030
0321854
</t>
  </si>
  <si>
    <t xml:space="preserve">CEFAZOLIN/
PRIMACEPH/
CEFAZOLIN PHARMANOVA
</t>
  </si>
  <si>
    <t xml:space="preserve">Galenika a.d./
PharmaSwiss d.o.o./ SIC "Borshchahivskiy CPP" PJSC
</t>
  </si>
  <si>
    <t>ertapenem natrijum 1 g</t>
  </si>
  <si>
    <t>0029780</t>
  </si>
  <si>
    <t>INVANZ</t>
  </si>
  <si>
    <t>Laboratories Merck Sharp &amp; Dohme - Chibret</t>
  </si>
  <si>
    <t>klindamicin 600 mg</t>
  </si>
  <si>
    <t>0326223</t>
  </si>
  <si>
    <t>CLINDAMYCIN-MIP</t>
  </si>
  <si>
    <t>Chephasaar Chem. Pharm.</t>
  </si>
  <si>
    <t>kolistimetat-natrijum 1 Mi.j.</t>
  </si>
  <si>
    <t>0029767</t>
  </si>
  <si>
    <t>COLISTIN Alvogen</t>
  </si>
  <si>
    <t>Alvogen Pharma d.o.o./Xellia Pharmaceuticals APS</t>
  </si>
  <si>
    <t>kolistimetat-natrijum 1.662.500 i.j.</t>
  </si>
  <si>
    <t>COLOBREATHE</t>
  </si>
  <si>
    <t>FOREST-TOSARA LTD,</t>
  </si>
  <si>
    <t>linezolid tbl 600 mg</t>
  </si>
  <si>
    <t xml:space="preserve">1029050
1029052
</t>
  </si>
  <si>
    <t xml:space="preserve">ZENIX/
ZYVOXID/
</t>
  </si>
  <si>
    <t>Hemofarm a.d./Pfizer Manufacturing Deutschland GMBH</t>
  </si>
  <si>
    <t>linezolid inf 600 mg</t>
  </si>
  <si>
    <t xml:space="preserve">0029063
0029061
</t>
  </si>
  <si>
    <t xml:space="preserve">ZYVOXID/
ZENIX/
</t>
  </si>
  <si>
    <t xml:space="preserve">Fresenius Kabi Norge AS/
Hemofarm a.d./
</t>
  </si>
  <si>
    <t>flukonazol 200 mg</t>
  </si>
  <si>
    <t xml:space="preserve">0327312
0327357
0327001
</t>
  </si>
  <si>
    <t xml:space="preserve">DIFLUCAN/
FLUCONAL/
FLUCONAZOLE B.BRAUN
</t>
  </si>
  <si>
    <t xml:space="preserve">Fareva Amboise /
Hemofarm a.d./
B.Braun Medical SA
</t>
  </si>
  <si>
    <t>kaspofungin 50 mg</t>
  </si>
  <si>
    <t>CANCIDAS/DALVOCANS</t>
  </si>
  <si>
    <t>Merck Sharp &amp; Dohme B.V./ Laboratories Merck Sharp&amp; Dohme - Chibret/Alvogen Pharma d.o.o.;Pharmathen SA</t>
  </si>
  <si>
    <t>kaspofungin 70 mg</t>
  </si>
  <si>
    <t xml:space="preserve">0327561
0327564
</t>
  </si>
  <si>
    <t xml:space="preserve">CANCIDAS/
DALVOCANS
</t>
  </si>
  <si>
    <t xml:space="preserve">Merck Sharp &amp; Dohme B.V./ Laboratories Merck Sharp&amp; Dohme - Chibret/
Alvogen Pharma d.o.o.;
Pharmathen SA
</t>
  </si>
  <si>
    <t>ciklosporin 250 mg</t>
  </si>
  <si>
    <t>0014111</t>
  </si>
  <si>
    <t>SANDIMMUN</t>
  </si>
  <si>
    <t>diklofenak tbl 50 mg</t>
  </si>
  <si>
    <t>DIKLOFEN</t>
  </si>
  <si>
    <t>diklofenak tbl/kaps 75 mg</t>
  </si>
  <si>
    <t xml:space="preserve">1162487
1162403
</t>
  </si>
  <si>
    <t xml:space="preserve">RAPTEN DUO/
DIKLOFEN DUO
</t>
  </si>
  <si>
    <t xml:space="preserve">Hemofarm a.d./
Galenika a.d.
</t>
  </si>
  <si>
    <t>ketorolak tbl 10 mg</t>
  </si>
  <si>
    <t>ZODOL</t>
  </si>
  <si>
    <t>Hemofarm a.d. u saradnji sa Atnahs pharma uk limited</t>
  </si>
  <si>
    <t>aceklofenak 100 mg</t>
  </si>
  <si>
    <t>lornoksikam 8 mg</t>
  </si>
  <si>
    <t>XEFO RAPID</t>
  </si>
  <si>
    <t xml:space="preserve">Takeda GmbH
Takeda Pharma a/s
</t>
  </si>
  <si>
    <t>atrakurijum besilat 25 mg</t>
  </si>
  <si>
    <t>0082290</t>
  </si>
  <si>
    <t>TRACRIUM</t>
  </si>
  <si>
    <t>GlaxoSmithKline Manufacturing  S.P.A.</t>
  </si>
  <si>
    <t>rokuronijum bromid 50 mg</t>
  </si>
  <si>
    <t>0082052</t>
  </si>
  <si>
    <t>ESMERON</t>
  </si>
  <si>
    <t xml:space="preserve">N.V. Organon </t>
  </si>
  <si>
    <t>cisatrakurijum 5 mg</t>
  </si>
  <si>
    <t>0082410</t>
  </si>
  <si>
    <t xml:space="preserve">NIMBEX </t>
  </si>
  <si>
    <t>GlaxoSmithKline Manufacturing S.P.A.; Aspen Bad Oldesloe GmbH</t>
  </si>
  <si>
    <t>cisatrakurijum 10 mg</t>
  </si>
  <si>
    <t>0082411</t>
  </si>
  <si>
    <t>propofol 1% 200 mg</t>
  </si>
  <si>
    <t xml:space="preserve">0080420
0080432
</t>
  </si>
  <si>
    <t xml:space="preserve">PROPOFOL 1% Fresenius/
PROPOFOL LIPURO 1%
</t>
  </si>
  <si>
    <t xml:space="preserve">Fresenius Kabi Austria GMBH/
B. Braun Melsungen AG
</t>
  </si>
  <si>
    <t>propofol 1% 500 mg</t>
  </si>
  <si>
    <t xml:space="preserve">0080421
0080431
</t>
  </si>
  <si>
    <t>propofol 1% 1000 mg</t>
  </si>
  <si>
    <t>0080423</t>
  </si>
  <si>
    <t>PROPOFOL 1% Fresenius</t>
  </si>
  <si>
    <t>lidokain 2%, adrenalin (epinefrin)</t>
  </si>
  <si>
    <t>0081540</t>
  </si>
  <si>
    <t>LIDOKAIN 2%-ADRENALIN</t>
  </si>
  <si>
    <t>petidin hidrohlorid 100 mg</t>
  </si>
  <si>
    <t>0087018</t>
  </si>
  <si>
    <t xml:space="preserve">DOLANTIN </t>
  </si>
  <si>
    <t xml:space="preserve">Sanofi-Aventis Deutschland GmbH;
Delpharm Dijon
</t>
  </si>
  <si>
    <t>tramadol 50 mg</t>
  </si>
  <si>
    <t>0087531</t>
  </si>
  <si>
    <t>TRODON</t>
  </si>
  <si>
    <t>tramadol 100 mg</t>
  </si>
  <si>
    <t>0087533</t>
  </si>
  <si>
    <t>paracetamol 1000 mg</t>
  </si>
  <si>
    <t xml:space="preserve">0088334
0086930
0086666
</t>
  </si>
  <si>
    <t xml:space="preserve">PARACETAMOL B.BRAUN/
PARACETAMOL PHARMASWISS/
PARACETAMOL ACTAVIS
</t>
  </si>
  <si>
    <t xml:space="preserve">B.Braun Medical SA/
PharmaSwiss d.o.o./ S.M. Farmaceutici SRL
</t>
  </si>
  <si>
    <t>fenobarbital (fenobarbiton) 220 mg</t>
  </si>
  <si>
    <t>0084520</t>
  </si>
  <si>
    <t>PHENOBARBITON NATRIJUM HF</t>
  </si>
  <si>
    <t>diazepam 10 mg</t>
  </si>
  <si>
    <t>0071123</t>
  </si>
  <si>
    <t>BENSEDIN</t>
  </si>
  <si>
    <t>protamin sulfat 50 mg</t>
  </si>
  <si>
    <t>0180030</t>
  </si>
  <si>
    <t>PROTAMIN SULFAT</t>
  </si>
  <si>
    <t>flumazenil 1 mg</t>
  </si>
  <si>
    <t xml:space="preserve">0189101
0189103
</t>
  </si>
  <si>
    <t xml:space="preserve">ANEXATE/
FLUMAZENIL B. BRAUN
</t>
  </si>
  <si>
    <t xml:space="preserve">Cheplapharm Arzneimittel GMBH/
B. Braun Melsungen AG
</t>
  </si>
  <si>
    <t>cefotaksim 2 g</t>
  </si>
  <si>
    <t>0321976</t>
  </si>
  <si>
    <t>CEFOTAXIM-MIP</t>
  </si>
  <si>
    <t>Chephasaar Chem.- Pharm. Fabrik GmbH</t>
  </si>
  <si>
    <t>rastvor za ispiranje bešike</t>
  </si>
  <si>
    <t>rastvor za peritonealnu dijalizu</t>
  </si>
  <si>
    <t>prašak i rastvarač za rastvor za injekciju</t>
  </si>
  <si>
    <t>rastvor za injekciju u ulošku</t>
  </si>
  <si>
    <t>rastvor za injekciju u napunjenom injekcionom špricu</t>
  </si>
  <si>
    <t>rastvor za injekciju/infuziju</t>
  </si>
  <si>
    <t>prašak i rastvarač za suspenziju za injekciju</t>
  </si>
  <si>
    <t>suspenzija za injekciju</t>
  </si>
  <si>
    <t>prašak za koncentrat za rastvor za infuziju</t>
  </si>
  <si>
    <t>prašak za inhalaciju</t>
  </si>
  <si>
    <t>prašak za rastvor za infuziju/prašak za koncentrat za rastvor za infuziju</t>
  </si>
  <si>
    <t>film tableta/ gastrorezistentna tableta</t>
  </si>
  <si>
    <t>tableta/kapsula sa modifikovanim oslobađanjem, tvrda</t>
  </si>
  <si>
    <t>emulzija za injekciju/infuziju</t>
  </si>
  <si>
    <t>20 mg/1 ml</t>
  </si>
  <si>
    <t>1 po 125 mg, 2 po 80 mg</t>
  </si>
  <si>
    <t>50 mg/2 ml</t>
  </si>
  <si>
    <t>5000 i.j./1 ml</t>
  </si>
  <si>
    <t>2 mg/0,2 ml</t>
  </si>
  <si>
    <t>10 mg/1 ml</t>
  </si>
  <si>
    <t>100 mg/5 ml</t>
  </si>
  <si>
    <t>2500 mcg/2 ml</t>
  </si>
  <si>
    <t>500 ml</t>
  </si>
  <si>
    <t>100 ml (200 g/l)</t>
  </si>
  <si>
    <t>500 ml (200 g/l)</t>
  </si>
  <si>
    <t>100 ml (5%)</t>
  </si>
  <si>
    <t>500 ml (5%)</t>
  </si>
  <si>
    <t>500 ml (10%)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</si>
  <si>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</si>
  <si>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</si>
  <si>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2000 ml (20,7g/l + 11,5g/l + 10,3g/l + 4,8g/l + 6g/l + 7,3g/l + 5,8g/l + 4g/l + 5,6g/l + 6,8g/l + 5g/l + 4,2g/l + 1,8g/l + 0,4g/l + 5,8g/l + 6,12g/l + 5,36g/l + 4,47g/l + 1,12g/l + 400g/l + 0,74g/l + 200g/l)</t>
  </si>
  <si>
    <t>500 ml (8,6 g/l + 0,3 g/l + 0,33 g/l)</t>
  </si>
  <si>
    <t>500 ml (8,6 g/l + 0,3 g/l+ 0,33 g/l)</t>
  </si>
  <si>
    <t>500 ml (6 g/l + 0,4 g/l + 0,27 g/l + 3,2 g/l)</t>
  </si>
  <si>
    <t>500 ml (6,02 g/l + 0,373 g/l + 0,294 g/l + 3,25 g/l) / (6 g/l + 0,4 g/l + 0,27g/l + 6,24 g/l)</t>
  </si>
  <si>
    <t>5 l (5,4 g/l + 27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</si>
  <si>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</si>
  <si>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</si>
  <si>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</si>
  <si>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</si>
  <si>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</si>
  <si>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</si>
  <si>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</si>
  <si>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</si>
  <si>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</si>
  <si>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>2000 ml (0,3 g/l+0,27 g/l+0,57 g/l+0,646 g/l+0,51 g/l+0,595 g/l+0,51 g/l+0,951 g/l+1,393 g/l+0,85 g/l+0,85 g/l+1,02 g/l+0,955 g/l+0,714 g/l+1,071 g/l+0,184 g/l+0,0508 g/l+4,48 g/l+5,38 g/l</t>
  </si>
  <si>
    <t>2000 ml (7,5% (75 g/l)+5,4 g/l+4,5 g/l+0,257 g/l+0,051 g/l)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</si>
  <si>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</si>
  <si>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</si>
  <si>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</si>
  <si>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2000 ml (22,7g/l+5,38g/l+0,184g/l+ 0,051g/l+2,1g/l+1,68g/l)</t>
  </si>
  <si>
    <t>2000 ml (38,6g/l+5,38g/l+0,184g/l+ 0,051g/l+2,1g/l+1,68g/l)</t>
  </si>
  <si>
    <t>20 ml (1 mmol/ml)</t>
  </si>
  <si>
    <t>100 ml (9 g/l)</t>
  </si>
  <si>
    <t>250 ml (9 g/l)</t>
  </si>
  <si>
    <t>500 ml (9 g/l)</t>
  </si>
  <si>
    <t>500 ml (9g/l)</t>
  </si>
  <si>
    <t>250 mg/ml</t>
  </si>
  <si>
    <t>1ml (75 i.j. FSH/75 i.j. LH) / 75 i.j.</t>
  </si>
  <si>
    <t>75 i.j./ml</t>
  </si>
  <si>
    <t>75 i.j./0,125 ml</t>
  </si>
  <si>
    <t>150 i.j./0,25 ml</t>
  </si>
  <si>
    <t>225 i.j./0,375 ml</t>
  </si>
  <si>
    <t>300 i.j./0,36 ml</t>
  </si>
  <si>
    <t>600 i.j./0,72 ml</t>
  </si>
  <si>
    <t>900 i.j./1,08 ml</t>
  </si>
  <si>
    <t>100 mcg/0,5 ml</t>
  </si>
  <si>
    <t>150 mcg/0,5 ml</t>
  </si>
  <si>
    <t>10 i.j./ml</t>
  </si>
  <si>
    <t>0,1 mg/ml</t>
  </si>
  <si>
    <t>10 mg/2 ml</t>
  </si>
  <si>
    <t>20 mg/2 ml</t>
  </si>
  <si>
    <t>30 mg/2 ml</t>
  </si>
  <si>
    <t>0,25 mg/0,5 ml</t>
  </si>
  <si>
    <t>7 mg/ml</t>
  </si>
  <si>
    <t>1 g</t>
  </si>
  <si>
    <t>600 mg/4 ml</t>
  </si>
  <si>
    <t>1.000.000 i.j.</t>
  </si>
  <si>
    <t>1.662.500 i.j.</t>
  </si>
  <si>
    <t>600 mg</t>
  </si>
  <si>
    <t>600 mg/300 ml</t>
  </si>
  <si>
    <t>200 mg/100 ml</t>
  </si>
  <si>
    <t>50 mg</t>
  </si>
  <si>
    <t>70 mg</t>
  </si>
  <si>
    <t>250 mg/5 ml</t>
  </si>
  <si>
    <t>75 mg</t>
  </si>
  <si>
    <t>10 mg</t>
  </si>
  <si>
    <t>100 mg</t>
  </si>
  <si>
    <t>8 mg</t>
  </si>
  <si>
    <t>25 mg/2,5 ml</t>
  </si>
  <si>
    <t>50 mg/5 ml</t>
  </si>
  <si>
    <t>5 mg/2,5 ml</t>
  </si>
  <si>
    <t>10 mg/5 ml</t>
  </si>
  <si>
    <t>200 mg/20 ml</t>
  </si>
  <si>
    <t>500 mg/50 ml</t>
  </si>
  <si>
    <t>1000 mg/100 ml</t>
  </si>
  <si>
    <t>2 ml (40 mg+0,025 mg)</t>
  </si>
  <si>
    <t>100 mg/2 ml</t>
  </si>
  <si>
    <t>50 mg/ml</t>
  </si>
  <si>
    <t>220 mg/2 ml</t>
  </si>
  <si>
    <t>1 mg/10 ml</t>
  </si>
  <si>
    <t>2 g</t>
  </si>
  <si>
    <t>boca/boca staklena</t>
  </si>
  <si>
    <t>kesa/boca staklena</t>
  </si>
  <si>
    <t>kesa</t>
  </si>
  <si>
    <t>ampula/ ampula Mini-plasco Connect</t>
  </si>
  <si>
    <t>liobočica/ bočica</t>
  </si>
  <si>
    <t>liobočica</t>
  </si>
  <si>
    <t>pen sa uloškom</t>
  </si>
  <si>
    <t>uložak</t>
  </si>
  <si>
    <t>injekcioni  špric</t>
  </si>
  <si>
    <t>bočica/ bočica staklena</t>
  </si>
  <si>
    <t>ampula/ bočica staklena</t>
  </si>
  <si>
    <t>tvrda kapsula</t>
  </si>
  <si>
    <t>boca staklena/ kesa</t>
  </si>
  <si>
    <t>kontejner plastični/ bočica staklena</t>
  </si>
  <si>
    <t>tableta/ kapsula</t>
  </si>
  <si>
    <t>boca/ kontejner plastični/ bočica staklena</t>
  </si>
  <si>
    <t>PHOENIX D.O.O.</t>
  </si>
  <si>
    <t>PHOENIX D.O.O</t>
  </si>
  <si>
    <t>0327560
0327565</t>
  </si>
  <si>
    <t>AFLAMIL</t>
  </si>
  <si>
    <t xml:space="preserve">Gedeon Richter PLC.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</si>
</sst>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3" fontId="6" fillId="35" borderId="10" xfId="57" applyNumberFormat="1" applyFont="1" applyFill="1" applyBorder="1" applyAlignment="1">
      <alignment horizontal="center" vertical="center" wrapText="1"/>
      <protection/>
    </xf>
    <xf numFmtId="4" fontId="56" fillId="0" borderId="10" xfId="0" applyNumberFormat="1" applyFont="1" applyBorder="1" applyAlignment="1">
      <alignment horizontal="center" vertical="center" wrapText="1"/>
    </xf>
    <xf numFmtId="4" fontId="6" fillId="35" borderId="10" xfId="57" applyNumberFormat="1" applyFont="1" applyFill="1" applyBorder="1" applyAlignment="1">
      <alignment horizontal="right" vertical="center" wrapText="1"/>
      <protection/>
    </xf>
    <xf numFmtId="0" fontId="5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" fontId="54" fillId="35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4" fontId="54" fillId="36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" fontId="54" fillId="33" borderId="16" xfId="0" applyNumberFormat="1" applyFont="1" applyFill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6" xfId="0" applyFont="1" applyFill="1" applyBorder="1" applyAlignment="1">
      <alignment horizontal="right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8" fillId="35" borderId="10" xfId="0" applyFont="1" applyFill="1" applyBorder="1" applyAlignment="1">
      <alignment horizontal="right" vertical="center" wrapText="1"/>
    </xf>
    <xf numFmtId="0" fontId="55" fillId="35" borderId="10" xfId="0" applyFont="1" applyFill="1" applyBorder="1" applyAlignment="1">
      <alignment horizontal="right" vertical="center" wrapText="1"/>
    </xf>
    <xf numFmtId="1" fontId="54" fillId="35" borderId="10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18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1" max="1" width="8.421875" style="21" customWidth="1"/>
    <col min="2" max="2" width="23.8515625" style="21" customWidth="1"/>
    <col min="3" max="3" width="10.28125" style="26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21.421875" style="2" customWidth="1"/>
    <col min="8" max="8" width="10.00390625" style="2" customWidth="1"/>
    <col min="9" max="9" width="10.8515625" style="2" customWidth="1"/>
    <col min="10" max="10" width="11.00390625" style="29" hidden="1" customWidth="1"/>
    <col min="11" max="11" width="11.57421875" style="29" customWidth="1"/>
    <col min="12" max="12" width="13.421875" style="29" hidden="1" customWidth="1"/>
    <col min="13" max="13" width="15.140625" style="29" customWidth="1"/>
    <col min="14" max="14" width="14.421875" style="2" hidden="1" customWidth="1"/>
    <col min="15" max="16384" width="9.140625" style="2" customWidth="1"/>
  </cols>
  <sheetData>
    <row r="1" spans="3:13" s="27" customFormat="1" ht="12.75">
      <c r="C1" s="26"/>
      <c r="J1" s="29"/>
      <c r="K1" s="29"/>
      <c r="L1" s="29"/>
      <c r="M1" s="29"/>
    </row>
    <row r="2" spans="1:14" ht="12.75" customHeight="1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9"/>
    </row>
    <row r="3" spans="1:14" ht="12.75" customHeight="1">
      <c r="A3" s="63" t="s">
        <v>462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9"/>
    </row>
    <row r="5" spans="1:14" ht="45.75" customHeight="1">
      <c r="A5" s="45" t="s">
        <v>36</v>
      </c>
      <c r="B5" s="45" t="s">
        <v>37</v>
      </c>
      <c r="C5" s="46" t="s">
        <v>0</v>
      </c>
      <c r="D5" s="47" t="s">
        <v>30</v>
      </c>
      <c r="E5" s="47" t="s">
        <v>2</v>
      </c>
      <c r="F5" s="47" t="s">
        <v>1</v>
      </c>
      <c r="G5" s="47" t="s">
        <v>31</v>
      </c>
      <c r="H5" s="48" t="s">
        <v>3</v>
      </c>
      <c r="I5" s="47" t="s">
        <v>4</v>
      </c>
      <c r="J5" s="30" t="s">
        <v>5</v>
      </c>
      <c r="K5" s="49" t="s">
        <v>6</v>
      </c>
      <c r="L5" s="30" t="s">
        <v>7</v>
      </c>
      <c r="M5" s="49" t="s">
        <v>8</v>
      </c>
      <c r="N5" s="30" t="s">
        <v>9</v>
      </c>
    </row>
    <row r="6" spans="1:14" s="40" customFormat="1" ht="45.75" customHeight="1">
      <c r="A6" s="32">
        <v>5</v>
      </c>
      <c r="B6" s="32" t="s">
        <v>59</v>
      </c>
      <c r="C6" s="37" t="s">
        <v>60</v>
      </c>
      <c r="D6" s="32" t="s">
        <v>61</v>
      </c>
      <c r="E6" s="32" t="s">
        <v>62</v>
      </c>
      <c r="F6" s="32" t="s">
        <v>41</v>
      </c>
      <c r="G6" s="32" t="s">
        <v>358</v>
      </c>
      <c r="H6" s="32" t="s">
        <v>43</v>
      </c>
      <c r="I6" s="33"/>
      <c r="J6" s="34">
        <v>33.96</v>
      </c>
      <c r="K6" s="38">
        <v>32.57</v>
      </c>
      <c r="L6" s="35">
        <f>I6*J6</f>
        <v>0</v>
      </c>
      <c r="M6" s="35">
        <f>I6*K6</f>
        <v>0</v>
      </c>
      <c r="N6" s="43">
        <v>3</v>
      </c>
    </row>
    <row r="7" spans="1:14" s="40" customFormat="1" ht="22.5">
      <c r="A7" s="32">
        <v>13</v>
      </c>
      <c r="B7" s="32" t="s">
        <v>63</v>
      </c>
      <c r="C7" s="37" t="s">
        <v>64</v>
      </c>
      <c r="D7" s="32" t="s">
        <v>65</v>
      </c>
      <c r="E7" s="32" t="s">
        <v>66</v>
      </c>
      <c r="F7" s="32" t="s">
        <v>46</v>
      </c>
      <c r="G7" s="32" t="s">
        <v>359</v>
      </c>
      <c r="H7" s="32" t="s">
        <v>51</v>
      </c>
      <c r="I7" s="33"/>
      <c r="J7" s="55">
        <v>6205.3</v>
      </c>
      <c r="K7" s="34">
        <v>6205.3</v>
      </c>
      <c r="L7" s="35">
        <f aca="true" t="shared" si="0" ref="L7:L70">I7*J7</f>
        <v>0</v>
      </c>
      <c r="M7" s="35">
        <f aca="true" t="shared" si="1" ref="M7:M70">I7*K7</f>
        <v>0</v>
      </c>
      <c r="N7" s="43">
        <v>1</v>
      </c>
    </row>
    <row r="8" spans="1:14" s="40" customFormat="1" ht="22.5">
      <c r="A8" s="32">
        <v>22</v>
      </c>
      <c r="B8" s="32" t="s">
        <v>67</v>
      </c>
      <c r="C8" s="37" t="s">
        <v>68</v>
      </c>
      <c r="D8" s="32" t="s">
        <v>69</v>
      </c>
      <c r="E8" s="32" t="s">
        <v>70</v>
      </c>
      <c r="F8" s="32" t="s">
        <v>41</v>
      </c>
      <c r="G8" s="32" t="s">
        <v>360</v>
      </c>
      <c r="H8" s="32" t="s">
        <v>43</v>
      </c>
      <c r="I8" s="33"/>
      <c r="J8" s="56">
        <v>20.98</v>
      </c>
      <c r="K8" s="38">
        <v>20.33</v>
      </c>
      <c r="L8" s="35">
        <f t="shared" si="0"/>
        <v>0</v>
      </c>
      <c r="M8" s="35">
        <f t="shared" si="1"/>
        <v>0</v>
      </c>
      <c r="N8" s="43">
        <v>3</v>
      </c>
    </row>
    <row r="9" spans="1:14" s="40" customFormat="1" ht="22.5">
      <c r="A9" s="32">
        <v>26</v>
      </c>
      <c r="B9" s="32" t="s">
        <v>71</v>
      </c>
      <c r="C9" s="37" t="s">
        <v>72</v>
      </c>
      <c r="D9" s="32" t="s">
        <v>73</v>
      </c>
      <c r="E9" s="32" t="s">
        <v>70</v>
      </c>
      <c r="F9" s="32" t="s">
        <v>41</v>
      </c>
      <c r="G9" s="32" t="s">
        <v>361</v>
      </c>
      <c r="H9" s="32" t="s">
        <v>43</v>
      </c>
      <c r="I9" s="33"/>
      <c r="J9" s="56">
        <v>85.08</v>
      </c>
      <c r="K9" s="38">
        <v>82.46</v>
      </c>
      <c r="L9" s="35">
        <f t="shared" si="0"/>
        <v>0</v>
      </c>
      <c r="M9" s="35">
        <f t="shared" si="1"/>
        <v>0</v>
      </c>
      <c r="N9" s="43">
        <v>3</v>
      </c>
    </row>
    <row r="10" spans="1:14" s="40" customFormat="1" ht="22.5">
      <c r="A10" s="32">
        <v>48</v>
      </c>
      <c r="B10" s="32" t="s">
        <v>74</v>
      </c>
      <c r="C10" s="37" t="s">
        <v>75</v>
      </c>
      <c r="D10" s="32" t="s">
        <v>76</v>
      </c>
      <c r="E10" s="32" t="s">
        <v>77</v>
      </c>
      <c r="F10" s="32" t="s">
        <v>41</v>
      </c>
      <c r="G10" s="32" t="s">
        <v>362</v>
      </c>
      <c r="H10" s="32" t="s">
        <v>43</v>
      </c>
      <c r="I10" s="33"/>
      <c r="J10" s="56">
        <v>56.66</v>
      </c>
      <c r="K10" s="38">
        <v>56.66</v>
      </c>
      <c r="L10" s="35">
        <f t="shared" si="0"/>
        <v>0</v>
      </c>
      <c r="M10" s="35">
        <f t="shared" si="1"/>
        <v>0</v>
      </c>
      <c r="N10" s="43">
        <v>1</v>
      </c>
    </row>
    <row r="11" spans="1:14" s="40" customFormat="1" ht="22.5">
      <c r="A11" s="32">
        <v>49</v>
      </c>
      <c r="B11" s="32" t="s">
        <v>78</v>
      </c>
      <c r="C11" s="37" t="s">
        <v>79</v>
      </c>
      <c r="D11" s="32" t="s">
        <v>76</v>
      </c>
      <c r="E11" s="32" t="s">
        <v>77</v>
      </c>
      <c r="F11" s="32" t="s">
        <v>41</v>
      </c>
      <c r="G11" s="32" t="s">
        <v>363</v>
      </c>
      <c r="H11" s="32" t="s">
        <v>43</v>
      </c>
      <c r="I11" s="33"/>
      <c r="J11" s="56">
        <v>46.8</v>
      </c>
      <c r="K11" s="38">
        <v>46.8</v>
      </c>
      <c r="L11" s="35">
        <f t="shared" si="0"/>
        <v>0</v>
      </c>
      <c r="M11" s="35">
        <f t="shared" si="1"/>
        <v>0</v>
      </c>
      <c r="N11" s="43">
        <v>1</v>
      </c>
    </row>
    <row r="12" spans="1:14" s="40" customFormat="1" ht="45">
      <c r="A12" s="32">
        <v>53</v>
      </c>
      <c r="B12" s="32" t="s">
        <v>80</v>
      </c>
      <c r="C12" s="41" t="s">
        <v>81</v>
      </c>
      <c r="D12" s="32" t="s">
        <v>82</v>
      </c>
      <c r="E12" s="32" t="s">
        <v>83</v>
      </c>
      <c r="F12" s="32" t="s">
        <v>84</v>
      </c>
      <c r="G12" s="32" t="s">
        <v>364</v>
      </c>
      <c r="H12" s="32" t="s">
        <v>43</v>
      </c>
      <c r="I12" s="33"/>
      <c r="J12" s="56">
        <v>649.36</v>
      </c>
      <c r="K12" s="38">
        <v>500</v>
      </c>
      <c r="L12" s="35">
        <f t="shared" si="0"/>
        <v>0</v>
      </c>
      <c r="M12" s="35">
        <f t="shared" si="1"/>
        <v>0</v>
      </c>
      <c r="N12" s="43">
        <v>1</v>
      </c>
    </row>
    <row r="13" spans="1:14" s="44" customFormat="1" ht="22.5">
      <c r="A13" s="32">
        <v>54</v>
      </c>
      <c r="B13" s="32" t="s">
        <v>85</v>
      </c>
      <c r="C13" s="37" t="s">
        <v>86</v>
      </c>
      <c r="D13" s="32" t="s">
        <v>87</v>
      </c>
      <c r="E13" s="32" t="s">
        <v>70</v>
      </c>
      <c r="F13" s="32" t="s">
        <v>41</v>
      </c>
      <c r="G13" s="32" t="s">
        <v>365</v>
      </c>
      <c r="H13" s="32" t="s">
        <v>43</v>
      </c>
      <c r="I13" s="33"/>
      <c r="J13" s="56">
        <v>77.58</v>
      </c>
      <c r="K13" s="38">
        <v>75.19</v>
      </c>
      <c r="L13" s="35">
        <f t="shared" si="0"/>
        <v>0</v>
      </c>
      <c r="M13" s="35">
        <f t="shared" si="1"/>
        <v>0</v>
      </c>
      <c r="N13" s="43">
        <v>3</v>
      </c>
    </row>
    <row r="14" spans="1:14" s="44" customFormat="1" ht="45">
      <c r="A14" s="32">
        <v>64</v>
      </c>
      <c r="B14" s="32" t="s">
        <v>88</v>
      </c>
      <c r="C14" s="41" t="s">
        <v>89</v>
      </c>
      <c r="D14" s="42" t="s">
        <v>90</v>
      </c>
      <c r="E14" s="42" t="s">
        <v>91</v>
      </c>
      <c r="F14" s="32" t="s">
        <v>42</v>
      </c>
      <c r="G14" s="32" t="s">
        <v>366</v>
      </c>
      <c r="H14" s="32" t="s">
        <v>446</v>
      </c>
      <c r="I14" s="33"/>
      <c r="J14" s="56">
        <v>426.3</v>
      </c>
      <c r="K14" s="38">
        <v>400.72</v>
      </c>
      <c r="L14" s="35">
        <f t="shared" si="0"/>
        <v>0</v>
      </c>
      <c r="M14" s="35">
        <f t="shared" si="1"/>
        <v>0</v>
      </c>
      <c r="N14" s="43">
        <v>3</v>
      </c>
    </row>
    <row r="15" spans="1:14" s="44" customFormat="1" ht="45">
      <c r="A15" s="32">
        <v>65</v>
      </c>
      <c r="B15" s="32" t="s">
        <v>92</v>
      </c>
      <c r="C15" s="41" t="s">
        <v>93</v>
      </c>
      <c r="D15" s="42" t="s">
        <v>94</v>
      </c>
      <c r="E15" s="42" t="s">
        <v>91</v>
      </c>
      <c r="F15" s="32" t="s">
        <v>42</v>
      </c>
      <c r="G15" s="32" t="s">
        <v>366</v>
      </c>
      <c r="H15" s="32" t="s">
        <v>54</v>
      </c>
      <c r="I15" s="33"/>
      <c r="J15" s="56">
        <v>645.6</v>
      </c>
      <c r="K15" s="38">
        <v>606.86</v>
      </c>
      <c r="L15" s="35">
        <f t="shared" si="0"/>
        <v>0</v>
      </c>
      <c r="M15" s="35">
        <f t="shared" si="1"/>
        <v>0</v>
      </c>
      <c r="N15" s="43">
        <v>3</v>
      </c>
    </row>
    <row r="16" spans="1:14" s="44" customFormat="1" ht="78.75">
      <c r="A16" s="32">
        <v>68</v>
      </c>
      <c r="B16" s="32" t="s">
        <v>95</v>
      </c>
      <c r="C16" s="41" t="s">
        <v>96</v>
      </c>
      <c r="D16" s="42" t="s">
        <v>97</v>
      </c>
      <c r="E16" s="42" t="s">
        <v>98</v>
      </c>
      <c r="F16" s="32" t="s">
        <v>48</v>
      </c>
      <c r="G16" s="32" t="s">
        <v>367</v>
      </c>
      <c r="H16" s="32" t="s">
        <v>447</v>
      </c>
      <c r="I16" s="33"/>
      <c r="J16" s="56">
        <v>494.08</v>
      </c>
      <c r="K16" s="38">
        <v>474.32</v>
      </c>
      <c r="L16" s="35">
        <f t="shared" si="0"/>
        <v>0</v>
      </c>
      <c r="M16" s="35">
        <f t="shared" si="1"/>
        <v>0</v>
      </c>
      <c r="N16" s="43">
        <v>3</v>
      </c>
    </row>
    <row r="17" spans="1:14" s="44" customFormat="1" ht="78.75">
      <c r="A17" s="32">
        <v>70</v>
      </c>
      <c r="B17" s="32" t="s">
        <v>99</v>
      </c>
      <c r="C17" s="41" t="s">
        <v>100</v>
      </c>
      <c r="D17" s="42" t="s">
        <v>97</v>
      </c>
      <c r="E17" s="42" t="s">
        <v>98</v>
      </c>
      <c r="F17" s="32" t="s">
        <v>48</v>
      </c>
      <c r="G17" s="32" t="s">
        <v>368</v>
      </c>
      <c r="H17" s="32" t="s">
        <v>447</v>
      </c>
      <c r="I17" s="33"/>
      <c r="J17" s="55">
        <v>1350.28</v>
      </c>
      <c r="K17" s="34">
        <v>1296.27</v>
      </c>
      <c r="L17" s="35">
        <f t="shared" si="0"/>
        <v>0</v>
      </c>
      <c r="M17" s="35">
        <f t="shared" si="1"/>
        <v>0</v>
      </c>
      <c r="N17" s="43">
        <v>3</v>
      </c>
    </row>
    <row r="18" spans="1:14" s="40" customFormat="1" ht="22.5">
      <c r="A18" s="32">
        <v>73</v>
      </c>
      <c r="B18" s="32" t="s">
        <v>101</v>
      </c>
      <c r="C18" s="37" t="s">
        <v>102</v>
      </c>
      <c r="D18" s="32" t="s">
        <v>103</v>
      </c>
      <c r="E18" s="32" t="s">
        <v>104</v>
      </c>
      <c r="F18" s="32" t="s">
        <v>42</v>
      </c>
      <c r="G18" s="32" t="s">
        <v>369</v>
      </c>
      <c r="H18" s="32" t="s">
        <v>54</v>
      </c>
      <c r="I18" s="33"/>
      <c r="J18" s="34">
        <v>60.6</v>
      </c>
      <c r="K18" s="38">
        <v>60.6</v>
      </c>
      <c r="L18" s="35">
        <f t="shared" si="0"/>
        <v>0</v>
      </c>
      <c r="M18" s="35">
        <f t="shared" si="1"/>
        <v>0</v>
      </c>
      <c r="N18" s="43">
        <v>1</v>
      </c>
    </row>
    <row r="19" spans="1:14" s="40" customFormat="1" ht="67.5">
      <c r="A19" s="32">
        <v>74</v>
      </c>
      <c r="B19" s="32" t="s">
        <v>105</v>
      </c>
      <c r="C19" s="37" t="s">
        <v>106</v>
      </c>
      <c r="D19" s="32" t="s">
        <v>107</v>
      </c>
      <c r="E19" s="32" t="s">
        <v>108</v>
      </c>
      <c r="F19" s="32" t="s">
        <v>42</v>
      </c>
      <c r="G19" s="32" t="s">
        <v>370</v>
      </c>
      <c r="H19" s="32" t="s">
        <v>56</v>
      </c>
      <c r="I19" s="33"/>
      <c r="J19" s="56">
        <v>67.07</v>
      </c>
      <c r="K19" s="38">
        <v>63.04</v>
      </c>
      <c r="L19" s="35">
        <f t="shared" si="0"/>
        <v>0</v>
      </c>
      <c r="M19" s="35">
        <f t="shared" si="1"/>
        <v>0</v>
      </c>
      <c r="N19" s="43">
        <v>2</v>
      </c>
    </row>
    <row r="20" spans="1:14" s="40" customFormat="1" ht="22.5">
      <c r="A20" s="32">
        <v>75</v>
      </c>
      <c r="B20" s="32" t="s">
        <v>109</v>
      </c>
      <c r="C20" s="37" t="s">
        <v>110</v>
      </c>
      <c r="D20" s="32" t="s">
        <v>103</v>
      </c>
      <c r="E20" s="32" t="s">
        <v>104</v>
      </c>
      <c r="F20" s="32" t="s">
        <v>42</v>
      </c>
      <c r="G20" s="32" t="s">
        <v>370</v>
      </c>
      <c r="H20" s="32" t="s">
        <v>54</v>
      </c>
      <c r="I20" s="33"/>
      <c r="J20" s="56">
        <v>67.07</v>
      </c>
      <c r="K20" s="38">
        <v>67.07</v>
      </c>
      <c r="L20" s="35">
        <f t="shared" si="0"/>
        <v>0</v>
      </c>
      <c r="M20" s="35">
        <f t="shared" si="1"/>
        <v>0</v>
      </c>
      <c r="N20" s="43">
        <v>1</v>
      </c>
    </row>
    <row r="21" spans="1:14" s="40" customFormat="1" ht="67.5">
      <c r="A21" s="32">
        <v>77</v>
      </c>
      <c r="B21" s="32" t="s">
        <v>111</v>
      </c>
      <c r="C21" s="41" t="s">
        <v>112</v>
      </c>
      <c r="D21" s="42" t="s">
        <v>113</v>
      </c>
      <c r="E21" s="42" t="s">
        <v>108</v>
      </c>
      <c r="F21" s="32" t="s">
        <v>42</v>
      </c>
      <c r="G21" s="32" t="s">
        <v>371</v>
      </c>
      <c r="H21" s="32" t="s">
        <v>56</v>
      </c>
      <c r="I21" s="33"/>
      <c r="J21" s="56">
        <v>83.2</v>
      </c>
      <c r="K21" s="38">
        <v>78.21</v>
      </c>
      <c r="L21" s="35">
        <f t="shared" si="0"/>
        <v>0</v>
      </c>
      <c r="M21" s="35">
        <f t="shared" si="1"/>
        <v>0</v>
      </c>
      <c r="N21" s="43">
        <v>2</v>
      </c>
    </row>
    <row r="22" spans="1:14" s="40" customFormat="1" ht="150" customHeight="1">
      <c r="A22" s="32">
        <v>80</v>
      </c>
      <c r="B22" s="32" t="s">
        <v>114</v>
      </c>
      <c r="C22" s="37" t="s">
        <v>115</v>
      </c>
      <c r="D22" s="32" t="s">
        <v>116</v>
      </c>
      <c r="E22" s="32" t="s">
        <v>117</v>
      </c>
      <c r="F22" s="32" t="s">
        <v>48</v>
      </c>
      <c r="G22" s="32" t="s">
        <v>372</v>
      </c>
      <c r="H22" s="32" t="s">
        <v>55</v>
      </c>
      <c r="I22" s="33"/>
      <c r="J22" s="56">
        <v>1.73</v>
      </c>
      <c r="K22" s="38">
        <v>1.73</v>
      </c>
      <c r="L22" s="35">
        <f t="shared" si="0"/>
        <v>0</v>
      </c>
      <c r="M22" s="35">
        <f t="shared" si="1"/>
        <v>0</v>
      </c>
      <c r="N22" s="43">
        <v>1</v>
      </c>
    </row>
    <row r="23" spans="1:14" s="40" customFormat="1" ht="144" customHeight="1">
      <c r="A23" s="60">
        <v>81</v>
      </c>
      <c r="B23" s="61" t="s">
        <v>118</v>
      </c>
      <c r="C23" s="37" t="s">
        <v>119</v>
      </c>
      <c r="D23" s="32" t="s">
        <v>120</v>
      </c>
      <c r="E23" s="32" t="s">
        <v>117</v>
      </c>
      <c r="F23" s="32" t="s">
        <v>48</v>
      </c>
      <c r="G23" s="32" t="s">
        <v>373</v>
      </c>
      <c r="H23" s="38" t="s">
        <v>55</v>
      </c>
      <c r="I23" s="33"/>
      <c r="J23" s="62">
        <v>1.97</v>
      </c>
      <c r="K23" s="62">
        <v>1.97</v>
      </c>
      <c r="L23" s="35">
        <f t="shared" si="0"/>
        <v>0</v>
      </c>
      <c r="M23" s="35">
        <f t="shared" si="1"/>
        <v>0</v>
      </c>
      <c r="N23" s="66">
        <v>1</v>
      </c>
    </row>
    <row r="24" spans="1:14" s="40" customFormat="1" ht="159.75" customHeight="1">
      <c r="A24" s="60"/>
      <c r="B24" s="61"/>
      <c r="C24" s="37" t="s">
        <v>121</v>
      </c>
      <c r="D24" s="32" t="s">
        <v>120</v>
      </c>
      <c r="E24" s="32" t="s">
        <v>117</v>
      </c>
      <c r="F24" s="32" t="s">
        <v>48</v>
      </c>
      <c r="G24" s="32" t="s">
        <v>374</v>
      </c>
      <c r="H24" s="38" t="s">
        <v>55</v>
      </c>
      <c r="I24" s="33"/>
      <c r="J24" s="62"/>
      <c r="K24" s="62"/>
      <c r="L24" s="35">
        <f t="shared" si="0"/>
        <v>0</v>
      </c>
      <c r="M24" s="35">
        <f t="shared" si="1"/>
        <v>0</v>
      </c>
      <c r="N24" s="66"/>
    </row>
    <row r="25" spans="1:14" s="40" customFormat="1" ht="12.75">
      <c r="A25" s="64" t="s">
        <v>58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35">
        <f>SUM(L23:L24)</f>
        <v>0</v>
      </c>
      <c r="M25" s="35">
        <f>SUM(M23:M24)</f>
        <v>0</v>
      </c>
      <c r="N25" s="66"/>
    </row>
    <row r="26" spans="1:14" s="40" customFormat="1" ht="67.5">
      <c r="A26" s="32">
        <v>86</v>
      </c>
      <c r="B26" s="32" t="s">
        <v>122</v>
      </c>
      <c r="C26" s="37" t="s">
        <v>123</v>
      </c>
      <c r="D26" s="32" t="s">
        <v>124</v>
      </c>
      <c r="E26" s="32" t="s">
        <v>125</v>
      </c>
      <c r="F26" s="32" t="s">
        <v>42</v>
      </c>
      <c r="G26" s="32" t="s">
        <v>375</v>
      </c>
      <c r="H26" s="32" t="s">
        <v>448</v>
      </c>
      <c r="I26" s="33"/>
      <c r="J26" s="56">
        <v>78.9</v>
      </c>
      <c r="K26" s="38">
        <v>75.15</v>
      </c>
      <c r="L26" s="35">
        <f t="shared" si="0"/>
        <v>0</v>
      </c>
      <c r="M26" s="35">
        <f t="shared" si="1"/>
        <v>0</v>
      </c>
      <c r="N26" s="43">
        <v>1</v>
      </c>
    </row>
    <row r="27" spans="1:14" s="44" customFormat="1" ht="78.75">
      <c r="A27" s="32">
        <v>87</v>
      </c>
      <c r="B27" s="32" t="s">
        <v>126</v>
      </c>
      <c r="C27" s="41" t="s">
        <v>127</v>
      </c>
      <c r="D27" s="42" t="s">
        <v>128</v>
      </c>
      <c r="E27" s="42" t="s">
        <v>129</v>
      </c>
      <c r="F27" s="32" t="s">
        <v>42</v>
      </c>
      <c r="G27" s="32" t="s">
        <v>376</v>
      </c>
      <c r="H27" s="32" t="s">
        <v>56</v>
      </c>
      <c r="I27" s="33"/>
      <c r="J27" s="56">
        <v>78.88</v>
      </c>
      <c r="K27" s="38">
        <v>74.15</v>
      </c>
      <c r="L27" s="35">
        <f t="shared" si="0"/>
        <v>0</v>
      </c>
      <c r="M27" s="35">
        <f t="shared" si="1"/>
        <v>0</v>
      </c>
      <c r="N27" s="43">
        <v>2</v>
      </c>
    </row>
    <row r="28" spans="1:14" s="44" customFormat="1" ht="78.75">
      <c r="A28" s="32">
        <v>90</v>
      </c>
      <c r="B28" s="32" t="s">
        <v>130</v>
      </c>
      <c r="C28" s="37" t="s">
        <v>131</v>
      </c>
      <c r="D28" s="32" t="s">
        <v>132</v>
      </c>
      <c r="E28" s="32" t="s">
        <v>133</v>
      </c>
      <c r="F28" s="32" t="s">
        <v>42</v>
      </c>
      <c r="G28" s="32" t="s">
        <v>377</v>
      </c>
      <c r="H28" s="32" t="s">
        <v>448</v>
      </c>
      <c r="I28" s="33"/>
      <c r="J28" s="56">
        <v>77.9</v>
      </c>
      <c r="K28" s="38">
        <v>74.22</v>
      </c>
      <c r="L28" s="35">
        <f t="shared" si="0"/>
        <v>0</v>
      </c>
      <c r="M28" s="35">
        <f t="shared" si="1"/>
        <v>0</v>
      </c>
      <c r="N28" s="43">
        <v>1</v>
      </c>
    </row>
    <row r="29" spans="1:14" s="44" customFormat="1" ht="78.75">
      <c r="A29" s="32">
        <v>91</v>
      </c>
      <c r="B29" s="32" t="s">
        <v>134</v>
      </c>
      <c r="C29" s="41" t="s">
        <v>135</v>
      </c>
      <c r="D29" s="42" t="s">
        <v>136</v>
      </c>
      <c r="E29" s="42" t="s">
        <v>108</v>
      </c>
      <c r="F29" s="32" t="s">
        <v>42</v>
      </c>
      <c r="G29" s="32" t="s">
        <v>378</v>
      </c>
      <c r="H29" s="32" t="s">
        <v>56</v>
      </c>
      <c r="I29" s="33"/>
      <c r="J29" s="56">
        <v>77.89</v>
      </c>
      <c r="K29" s="38">
        <v>73.22</v>
      </c>
      <c r="L29" s="35">
        <f t="shared" si="0"/>
        <v>0</v>
      </c>
      <c r="M29" s="35">
        <f t="shared" si="1"/>
        <v>0</v>
      </c>
      <c r="N29" s="43">
        <v>2</v>
      </c>
    </row>
    <row r="30" spans="1:14" s="44" customFormat="1" ht="22.5">
      <c r="A30" s="32">
        <v>95</v>
      </c>
      <c r="B30" s="32" t="s">
        <v>137</v>
      </c>
      <c r="C30" s="32">
        <v>9175213</v>
      </c>
      <c r="D30" s="32" t="s">
        <v>138</v>
      </c>
      <c r="E30" s="32" t="s">
        <v>139</v>
      </c>
      <c r="F30" s="32" t="s">
        <v>344</v>
      </c>
      <c r="G30" s="32" t="s">
        <v>379</v>
      </c>
      <c r="H30" s="32" t="s">
        <v>448</v>
      </c>
      <c r="I30" s="33"/>
      <c r="J30" s="55">
        <v>1413.3</v>
      </c>
      <c r="K30" s="34">
        <v>1262.36</v>
      </c>
      <c r="L30" s="35">
        <f t="shared" si="0"/>
        <v>0</v>
      </c>
      <c r="M30" s="35">
        <f t="shared" si="1"/>
        <v>0</v>
      </c>
      <c r="N30" s="43">
        <v>2</v>
      </c>
    </row>
    <row r="31" spans="1:14" s="44" customFormat="1" ht="78.75">
      <c r="A31" s="32">
        <v>96</v>
      </c>
      <c r="B31" s="32" t="s">
        <v>140</v>
      </c>
      <c r="C31" s="32">
        <v>9175730</v>
      </c>
      <c r="D31" s="32" t="s">
        <v>141</v>
      </c>
      <c r="E31" s="32" t="s">
        <v>142</v>
      </c>
      <c r="F31" s="32" t="s">
        <v>345</v>
      </c>
      <c r="G31" s="32" t="s">
        <v>380</v>
      </c>
      <c r="H31" s="32" t="s">
        <v>448</v>
      </c>
      <c r="I31" s="33"/>
      <c r="J31" s="56">
        <v>857.5</v>
      </c>
      <c r="K31" s="38">
        <v>795</v>
      </c>
      <c r="L31" s="35">
        <f t="shared" si="0"/>
        <v>0</v>
      </c>
      <c r="M31" s="35">
        <f t="shared" si="1"/>
        <v>0</v>
      </c>
      <c r="N31" s="43">
        <v>1</v>
      </c>
    </row>
    <row r="32" spans="1:14" s="44" customFormat="1" ht="78.75">
      <c r="A32" s="32">
        <v>97</v>
      </c>
      <c r="B32" s="32" t="s">
        <v>143</v>
      </c>
      <c r="C32" s="32">
        <v>9175731</v>
      </c>
      <c r="D32" s="32" t="s">
        <v>141</v>
      </c>
      <c r="E32" s="32" t="s">
        <v>142</v>
      </c>
      <c r="F32" s="32" t="s">
        <v>345</v>
      </c>
      <c r="G32" s="32" t="s">
        <v>381</v>
      </c>
      <c r="H32" s="32" t="s">
        <v>448</v>
      </c>
      <c r="I32" s="33"/>
      <c r="J32" s="56">
        <v>987.1</v>
      </c>
      <c r="K32" s="38">
        <v>840</v>
      </c>
      <c r="L32" s="35">
        <f t="shared" si="0"/>
        <v>0</v>
      </c>
      <c r="M32" s="35">
        <f t="shared" si="1"/>
        <v>0</v>
      </c>
      <c r="N32" s="43">
        <v>1</v>
      </c>
    </row>
    <row r="33" spans="1:14" s="44" customFormat="1" ht="78.75">
      <c r="A33" s="32">
        <v>98</v>
      </c>
      <c r="B33" s="32" t="s">
        <v>144</v>
      </c>
      <c r="C33" s="32">
        <v>9175732</v>
      </c>
      <c r="D33" s="32" t="s">
        <v>141</v>
      </c>
      <c r="E33" s="32" t="s">
        <v>142</v>
      </c>
      <c r="F33" s="32" t="s">
        <v>345</v>
      </c>
      <c r="G33" s="32" t="s">
        <v>382</v>
      </c>
      <c r="H33" s="32" t="s">
        <v>448</v>
      </c>
      <c r="I33" s="33"/>
      <c r="J33" s="55">
        <v>1368.1</v>
      </c>
      <c r="K33" s="34">
        <v>1360</v>
      </c>
      <c r="L33" s="35">
        <f t="shared" si="0"/>
        <v>0</v>
      </c>
      <c r="M33" s="35">
        <f t="shared" si="1"/>
        <v>0</v>
      </c>
      <c r="N33" s="43">
        <v>1</v>
      </c>
    </row>
    <row r="34" spans="1:14" s="44" customFormat="1" ht="78.75">
      <c r="A34" s="32">
        <v>99</v>
      </c>
      <c r="B34" s="32" t="s">
        <v>140</v>
      </c>
      <c r="C34" s="32">
        <v>9175733</v>
      </c>
      <c r="D34" s="32" t="s">
        <v>141</v>
      </c>
      <c r="E34" s="32" t="s">
        <v>142</v>
      </c>
      <c r="F34" s="32" t="s">
        <v>345</v>
      </c>
      <c r="G34" s="32" t="s">
        <v>383</v>
      </c>
      <c r="H34" s="32" t="s">
        <v>448</v>
      </c>
      <c r="I34" s="33"/>
      <c r="J34" s="56">
        <v>857.5</v>
      </c>
      <c r="K34" s="38">
        <v>795</v>
      </c>
      <c r="L34" s="35">
        <f t="shared" si="0"/>
        <v>0</v>
      </c>
      <c r="M34" s="35">
        <f t="shared" si="1"/>
        <v>0</v>
      </c>
      <c r="N34" s="43">
        <v>1</v>
      </c>
    </row>
    <row r="35" spans="1:14" s="44" customFormat="1" ht="78.75">
      <c r="A35" s="32">
        <v>100</v>
      </c>
      <c r="B35" s="32" t="s">
        <v>143</v>
      </c>
      <c r="C35" s="32">
        <v>9175734</v>
      </c>
      <c r="D35" s="32" t="s">
        <v>141</v>
      </c>
      <c r="E35" s="32" t="s">
        <v>142</v>
      </c>
      <c r="F35" s="32" t="s">
        <v>345</v>
      </c>
      <c r="G35" s="32" t="s">
        <v>384</v>
      </c>
      <c r="H35" s="32" t="s">
        <v>448</v>
      </c>
      <c r="I35" s="33"/>
      <c r="J35" s="56">
        <v>987.1</v>
      </c>
      <c r="K35" s="38">
        <v>840</v>
      </c>
      <c r="L35" s="35">
        <f t="shared" si="0"/>
        <v>0</v>
      </c>
      <c r="M35" s="35">
        <f t="shared" si="1"/>
        <v>0</v>
      </c>
      <c r="N35" s="43">
        <v>1</v>
      </c>
    </row>
    <row r="36" spans="1:14" s="44" customFormat="1" ht="78.75">
      <c r="A36" s="32">
        <v>101</v>
      </c>
      <c r="B36" s="32" t="s">
        <v>144</v>
      </c>
      <c r="C36" s="32">
        <v>9175735</v>
      </c>
      <c r="D36" s="32" t="s">
        <v>141</v>
      </c>
      <c r="E36" s="32" t="s">
        <v>142</v>
      </c>
      <c r="F36" s="32" t="s">
        <v>345</v>
      </c>
      <c r="G36" s="32" t="s">
        <v>385</v>
      </c>
      <c r="H36" s="32" t="s">
        <v>448</v>
      </c>
      <c r="I36" s="33"/>
      <c r="J36" s="55">
        <v>1368.1</v>
      </c>
      <c r="K36" s="34">
        <v>1360</v>
      </c>
      <c r="L36" s="35">
        <f t="shared" si="0"/>
        <v>0</v>
      </c>
      <c r="M36" s="35">
        <f t="shared" si="1"/>
        <v>0</v>
      </c>
      <c r="N36" s="43">
        <v>1</v>
      </c>
    </row>
    <row r="37" spans="1:14" s="44" customFormat="1" ht="78.75">
      <c r="A37" s="32">
        <v>102</v>
      </c>
      <c r="B37" s="32" t="s">
        <v>140</v>
      </c>
      <c r="C37" s="32">
        <v>9175736</v>
      </c>
      <c r="D37" s="32" t="s">
        <v>141</v>
      </c>
      <c r="E37" s="32" t="s">
        <v>142</v>
      </c>
      <c r="F37" s="32" t="s">
        <v>345</v>
      </c>
      <c r="G37" s="32" t="s">
        <v>386</v>
      </c>
      <c r="H37" s="32" t="s">
        <v>448</v>
      </c>
      <c r="I37" s="33"/>
      <c r="J37" s="56">
        <v>857.5</v>
      </c>
      <c r="K37" s="38">
        <v>795</v>
      </c>
      <c r="L37" s="35">
        <f t="shared" si="0"/>
        <v>0</v>
      </c>
      <c r="M37" s="35">
        <f t="shared" si="1"/>
        <v>0</v>
      </c>
      <c r="N37" s="43">
        <v>1</v>
      </c>
    </row>
    <row r="38" spans="1:14" s="44" customFormat="1" ht="78.75">
      <c r="A38" s="32">
        <v>103</v>
      </c>
      <c r="B38" s="32" t="s">
        <v>143</v>
      </c>
      <c r="C38" s="32">
        <v>9175737</v>
      </c>
      <c r="D38" s="32" t="s">
        <v>141</v>
      </c>
      <c r="E38" s="32" t="s">
        <v>142</v>
      </c>
      <c r="F38" s="32" t="s">
        <v>345</v>
      </c>
      <c r="G38" s="32" t="s">
        <v>387</v>
      </c>
      <c r="H38" s="32" t="s">
        <v>448</v>
      </c>
      <c r="I38" s="33"/>
      <c r="J38" s="56">
        <v>987.1</v>
      </c>
      <c r="K38" s="38">
        <v>840</v>
      </c>
      <c r="L38" s="35">
        <f t="shared" si="0"/>
        <v>0</v>
      </c>
      <c r="M38" s="35">
        <f t="shared" si="1"/>
        <v>0</v>
      </c>
      <c r="N38" s="43">
        <v>1</v>
      </c>
    </row>
    <row r="39" spans="1:14" s="44" customFormat="1" ht="78.75">
      <c r="A39" s="32">
        <v>104</v>
      </c>
      <c r="B39" s="32" t="s">
        <v>144</v>
      </c>
      <c r="C39" s="32">
        <v>9175738</v>
      </c>
      <c r="D39" s="32" t="s">
        <v>141</v>
      </c>
      <c r="E39" s="32" t="s">
        <v>142</v>
      </c>
      <c r="F39" s="32" t="s">
        <v>345</v>
      </c>
      <c r="G39" s="32" t="s">
        <v>388</v>
      </c>
      <c r="H39" s="32" t="s">
        <v>448</v>
      </c>
      <c r="I39" s="33"/>
      <c r="J39" s="55">
        <v>1368.1</v>
      </c>
      <c r="K39" s="34">
        <v>1360</v>
      </c>
      <c r="L39" s="35">
        <f t="shared" si="0"/>
        <v>0</v>
      </c>
      <c r="M39" s="35">
        <f t="shared" si="1"/>
        <v>0</v>
      </c>
      <c r="N39" s="43">
        <v>1</v>
      </c>
    </row>
    <row r="40" spans="1:14" s="44" customFormat="1" ht="213.75">
      <c r="A40" s="32">
        <v>105</v>
      </c>
      <c r="B40" s="32" t="s">
        <v>145</v>
      </c>
      <c r="C40" s="32">
        <v>9175739</v>
      </c>
      <c r="D40" s="32" t="s">
        <v>146</v>
      </c>
      <c r="E40" s="32" t="s">
        <v>147</v>
      </c>
      <c r="F40" s="32" t="s">
        <v>345</v>
      </c>
      <c r="G40" s="32" t="s">
        <v>389</v>
      </c>
      <c r="H40" s="32" t="s">
        <v>448</v>
      </c>
      <c r="I40" s="33"/>
      <c r="J40" s="55">
        <v>1603.2</v>
      </c>
      <c r="K40" s="34">
        <v>1475</v>
      </c>
      <c r="L40" s="35">
        <f t="shared" si="0"/>
        <v>0</v>
      </c>
      <c r="M40" s="35">
        <f t="shared" si="1"/>
        <v>0</v>
      </c>
      <c r="N40" s="43">
        <v>1</v>
      </c>
    </row>
    <row r="41" spans="1:14" s="44" customFormat="1" ht="67.5">
      <c r="A41" s="32">
        <v>106</v>
      </c>
      <c r="B41" s="32" t="s">
        <v>148</v>
      </c>
      <c r="C41" s="32">
        <v>9175741</v>
      </c>
      <c r="D41" s="32" t="s">
        <v>149</v>
      </c>
      <c r="E41" s="32" t="s">
        <v>147</v>
      </c>
      <c r="F41" s="32" t="s">
        <v>345</v>
      </c>
      <c r="G41" s="32" t="s">
        <v>390</v>
      </c>
      <c r="H41" s="32" t="s">
        <v>448</v>
      </c>
      <c r="I41" s="33"/>
      <c r="J41" s="55">
        <v>2407.5</v>
      </c>
      <c r="K41" s="34">
        <v>2215</v>
      </c>
      <c r="L41" s="35">
        <f t="shared" si="0"/>
        <v>0</v>
      </c>
      <c r="M41" s="35">
        <f t="shared" si="1"/>
        <v>0</v>
      </c>
      <c r="N41" s="43">
        <v>1</v>
      </c>
    </row>
    <row r="42" spans="1:14" s="44" customFormat="1" ht="101.25">
      <c r="A42" s="32">
        <v>119</v>
      </c>
      <c r="B42" s="32" t="s">
        <v>150</v>
      </c>
      <c r="C42" s="32">
        <v>9175760</v>
      </c>
      <c r="D42" s="32" t="s">
        <v>151</v>
      </c>
      <c r="E42" s="32" t="s">
        <v>147</v>
      </c>
      <c r="F42" s="32" t="s">
        <v>345</v>
      </c>
      <c r="G42" s="32" t="s">
        <v>391</v>
      </c>
      <c r="H42" s="32" t="s">
        <v>448</v>
      </c>
      <c r="I42" s="33"/>
      <c r="J42" s="56">
        <v>857.5</v>
      </c>
      <c r="K42" s="38">
        <v>840</v>
      </c>
      <c r="L42" s="35">
        <f t="shared" si="0"/>
        <v>0</v>
      </c>
      <c r="M42" s="35">
        <f t="shared" si="1"/>
        <v>0</v>
      </c>
      <c r="N42" s="43">
        <v>1</v>
      </c>
    </row>
    <row r="43" spans="1:14" s="44" customFormat="1" ht="101.25">
      <c r="A43" s="32">
        <v>120</v>
      </c>
      <c r="B43" s="32" t="s">
        <v>152</v>
      </c>
      <c r="C43" s="32">
        <v>9175762</v>
      </c>
      <c r="D43" s="32" t="s">
        <v>151</v>
      </c>
      <c r="E43" s="32" t="s">
        <v>147</v>
      </c>
      <c r="F43" s="32" t="s">
        <v>345</v>
      </c>
      <c r="G43" s="32" t="s">
        <v>392</v>
      </c>
      <c r="H43" s="32" t="s">
        <v>448</v>
      </c>
      <c r="I43" s="33"/>
      <c r="J43" s="56">
        <v>982.3</v>
      </c>
      <c r="K43" s="38">
        <v>885</v>
      </c>
      <c r="L43" s="35">
        <f t="shared" si="0"/>
        <v>0</v>
      </c>
      <c r="M43" s="35">
        <f t="shared" si="1"/>
        <v>0</v>
      </c>
      <c r="N43" s="43">
        <v>1</v>
      </c>
    </row>
    <row r="44" spans="1:14" s="44" customFormat="1" ht="101.25">
      <c r="A44" s="32">
        <v>121</v>
      </c>
      <c r="B44" s="32" t="s">
        <v>153</v>
      </c>
      <c r="C44" s="32">
        <v>9175761</v>
      </c>
      <c r="D44" s="32" t="s">
        <v>151</v>
      </c>
      <c r="E44" s="32" t="s">
        <v>147</v>
      </c>
      <c r="F44" s="32" t="s">
        <v>345</v>
      </c>
      <c r="G44" s="32" t="s">
        <v>392</v>
      </c>
      <c r="H44" s="32" t="s">
        <v>448</v>
      </c>
      <c r="I44" s="33"/>
      <c r="J44" s="56">
        <v>982.3</v>
      </c>
      <c r="K44" s="38">
        <v>885</v>
      </c>
      <c r="L44" s="35">
        <f t="shared" si="0"/>
        <v>0</v>
      </c>
      <c r="M44" s="35">
        <f t="shared" si="1"/>
        <v>0</v>
      </c>
      <c r="N44" s="43">
        <v>1</v>
      </c>
    </row>
    <row r="45" spans="1:14" s="44" customFormat="1" ht="101.25">
      <c r="A45" s="32">
        <v>122</v>
      </c>
      <c r="B45" s="32" t="s">
        <v>152</v>
      </c>
      <c r="C45" s="32">
        <v>9175765</v>
      </c>
      <c r="D45" s="32" t="s">
        <v>154</v>
      </c>
      <c r="E45" s="32" t="s">
        <v>147</v>
      </c>
      <c r="F45" s="32" t="s">
        <v>345</v>
      </c>
      <c r="G45" s="32" t="s">
        <v>393</v>
      </c>
      <c r="H45" s="32" t="s">
        <v>448</v>
      </c>
      <c r="I45" s="33"/>
      <c r="J45" s="56">
        <v>982.3</v>
      </c>
      <c r="K45" s="38">
        <v>885</v>
      </c>
      <c r="L45" s="35">
        <f t="shared" si="0"/>
        <v>0</v>
      </c>
      <c r="M45" s="35">
        <f t="shared" si="1"/>
        <v>0</v>
      </c>
      <c r="N45" s="43">
        <v>1</v>
      </c>
    </row>
    <row r="46" spans="1:14" s="44" customFormat="1" ht="78.75">
      <c r="A46" s="32">
        <v>123</v>
      </c>
      <c r="B46" s="32" t="s">
        <v>155</v>
      </c>
      <c r="C46" s="32">
        <v>9175763</v>
      </c>
      <c r="D46" s="32" t="s">
        <v>154</v>
      </c>
      <c r="E46" s="32" t="s">
        <v>147</v>
      </c>
      <c r="F46" s="32" t="s">
        <v>345</v>
      </c>
      <c r="G46" s="32" t="s">
        <v>394</v>
      </c>
      <c r="H46" s="32" t="s">
        <v>448</v>
      </c>
      <c r="I46" s="33"/>
      <c r="J46" s="56">
        <v>857.5</v>
      </c>
      <c r="K46" s="38">
        <v>840</v>
      </c>
      <c r="L46" s="35">
        <f t="shared" si="0"/>
        <v>0</v>
      </c>
      <c r="M46" s="35">
        <f t="shared" si="1"/>
        <v>0</v>
      </c>
      <c r="N46" s="43">
        <v>1</v>
      </c>
    </row>
    <row r="47" spans="1:14" s="44" customFormat="1" ht="101.25">
      <c r="A47" s="32">
        <v>124</v>
      </c>
      <c r="B47" s="32" t="s">
        <v>153</v>
      </c>
      <c r="C47" s="32">
        <v>9175764</v>
      </c>
      <c r="D47" s="32" t="s">
        <v>154</v>
      </c>
      <c r="E47" s="32" t="s">
        <v>147</v>
      </c>
      <c r="F47" s="32" t="s">
        <v>345</v>
      </c>
      <c r="G47" s="32" t="s">
        <v>393</v>
      </c>
      <c r="H47" s="32" t="s">
        <v>448</v>
      </c>
      <c r="I47" s="33"/>
      <c r="J47" s="56">
        <v>982.3</v>
      </c>
      <c r="K47" s="38">
        <v>885</v>
      </c>
      <c r="L47" s="35">
        <f t="shared" si="0"/>
        <v>0</v>
      </c>
      <c r="M47" s="35">
        <f t="shared" si="1"/>
        <v>0</v>
      </c>
      <c r="N47" s="43">
        <v>1</v>
      </c>
    </row>
    <row r="48" spans="1:14" s="44" customFormat="1" ht="78.75">
      <c r="A48" s="32">
        <v>125</v>
      </c>
      <c r="B48" s="32" t="s">
        <v>155</v>
      </c>
      <c r="C48" s="32">
        <v>9175766</v>
      </c>
      <c r="D48" s="32" t="s">
        <v>156</v>
      </c>
      <c r="E48" s="32" t="s">
        <v>147</v>
      </c>
      <c r="F48" s="32" t="s">
        <v>345</v>
      </c>
      <c r="G48" s="32" t="s">
        <v>395</v>
      </c>
      <c r="H48" s="32" t="s">
        <v>448</v>
      </c>
      <c r="I48" s="33"/>
      <c r="J48" s="56">
        <v>857.5</v>
      </c>
      <c r="K48" s="38">
        <v>840</v>
      </c>
      <c r="L48" s="35">
        <f t="shared" si="0"/>
        <v>0</v>
      </c>
      <c r="M48" s="35">
        <f t="shared" si="1"/>
        <v>0</v>
      </c>
      <c r="N48" s="43">
        <v>1</v>
      </c>
    </row>
    <row r="49" spans="1:14" s="44" customFormat="1" ht="56.25">
      <c r="A49" s="32">
        <v>126</v>
      </c>
      <c r="B49" s="32" t="s">
        <v>157</v>
      </c>
      <c r="C49" s="41" t="s">
        <v>158</v>
      </c>
      <c r="D49" s="32" t="s">
        <v>159</v>
      </c>
      <c r="E49" s="32" t="s">
        <v>160</v>
      </c>
      <c r="F49" s="32" t="s">
        <v>49</v>
      </c>
      <c r="G49" s="32" t="s">
        <v>396</v>
      </c>
      <c r="H49" s="32" t="s">
        <v>449</v>
      </c>
      <c r="I49" s="33"/>
      <c r="J49" s="56">
        <v>45.19</v>
      </c>
      <c r="K49" s="38">
        <v>44.19</v>
      </c>
      <c r="L49" s="35">
        <f t="shared" si="0"/>
        <v>0</v>
      </c>
      <c r="M49" s="35">
        <f t="shared" si="1"/>
        <v>0</v>
      </c>
      <c r="N49" s="43">
        <v>1</v>
      </c>
    </row>
    <row r="50" spans="1:14" s="44" customFormat="1" ht="56.25">
      <c r="A50" s="32">
        <v>130</v>
      </c>
      <c r="B50" s="32" t="s">
        <v>161</v>
      </c>
      <c r="C50" s="37" t="s">
        <v>162</v>
      </c>
      <c r="D50" s="32" t="s">
        <v>163</v>
      </c>
      <c r="E50" s="32" t="s">
        <v>164</v>
      </c>
      <c r="F50" s="32" t="s">
        <v>42</v>
      </c>
      <c r="G50" s="32" t="s">
        <v>397</v>
      </c>
      <c r="H50" s="32" t="s">
        <v>448</v>
      </c>
      <c r="I50" s="33"/>
      <c r="J50" s="56">
        <v>58.1</v>
      </c>
      <c r="K50" s="38">
        <v>54</v>
      </c>
      <c r="L50" s="35">
        <f t="shared" si="0"/>
        <v>0</v>
      </c>
      <c r="M50" s="35">
        <f t="shared" si="1"/>
        <v>0</v>
      </c>
      <c r="N50" s="43">
        <v>1</v>
      </c>
    </row>
    <row r="51" spans="1:14" s="44" customFormat="1" ht="45">
      <c r="A51" s="32">
        <v>132</v>
      </c>
      <c r="B51" s="32" t="s">
        <v>165</v>
      </c>
      <c r="C51" s="37" t="s">
        <v>166</v>
      </c>
      <c r="D51" s="32" t="s">
        <v>167</v>
      </c>
      <c r="E51" s="32" t="s">
        <v>104</v>
      </c>
      <c r="F51" s="32" t="s">
        <v>42</v>
      </c>
      <c r="G51" s="32" t="s">
        <v>397</v>
      </c>
      <c r="H51" s="32" t="s">
        <v>54</v>
      </c>
      <c r="I51" s="33"/>
      <c r="J51" s="56">
        <v>58.09</v>
      </c>
      <c r="K51" s="38">
        <v>58.09</v>
      </c>
      <c r="L51" s="35">
        <f t="shared" si="0"/>
        <v>0</v>
      </c>
      <c r="M51" s="35">
        <f t="shared" si="1"/>
        <v>0</v>
      </c>
      <c r="N51" s="43">
        <v>1</v>
      </c>
    </row>
    <row r="52" spans="1:14" s="44" customFormat="1" ht="56.25">
      <c r="A52" s="32">
        <v>133</v>
      </c>
      <c r="B52" s="32" t="s">
        <v>168</v>
      </c>
      <c r="C52" s="37" t="s">
        <v>169</v>
      </c>
      <c r="D52" s="32" t="s">
        <v>163</v>
      </c>
      <c r="E52" s="32" t="s">
        <v>164</v>
      </c>
      <c r="F52" s="32" t="s">
        <v>42</v>
      </c>
      <c r="G52" s="32" t="s">
        <v>398</v>
      </c>
      <c r="H52" s="32" t="s">
        <v>448</v>
      </c>
      <c r="I52" s="33"/>
      <c r="J52" s="56">
        <v>52.9</v>
      </c>
      <c r="K52" s="38">
        <v>52.8</v>
      </c>
      <c r="L52" s="35">
        <f t="shared" si="0"/>
        <v>0</v>
      </c>
      <c r="M52" s="35">
        <f t="shared" si="1"/>
        <v>0</v>
      </c>
      <c r="N52" s="43">
        <v>1</v>
      </c>
    </row>
    <row r="53" spans="1:14" s="44" customFormat="1" ht="56.25">
      <c r="A53" s="32">
        <v>135</v>
      </c>
      <c r="B53" s="32" t="s">
        <v>170</v>
      </c>
      <c r="C53" s="37" t="s">
        <v>171</v>
      </c>
      <c r="D53" s="32" t="s">
        <v>163</v>
      </c>
      <c r="E53" s="32" t="s">
        <v>164</v>
      </c>
      <c r="F53" s="32" t="s">
        <v>42</v>
      </c>
      <c r="G53" s="32" t="s">
        <v>399</v>
      </c>
      <c r="H53" s="32" t="s">
        <v>448</v>
      </c>
      <c r="I53" s="33"/>
      <c r="J53" s="56">
        <v>71.8</v>
      </c>
      <c r="K53" s="38">
        <v>68.49</v>
      </c>
      <c r="L53" s="35">
        <f t="shared" si="0"/>
        <v>0</v>
      </c>
      <c r="M53" s="35">
        <f t="shared" si="1"/>
        <v>0</v>
      </c>
      <c r="N53" s="43">
        <v>1</v>
      </c>
    </row>
    <row r="54" spans="1:14" s="44" customFormat="1" ht="67.5">
      <c r="A54" s="32">
        <v>136</v>
      </c>
      <c r="B54" s="32" t="s">
        <v>172</v>
      </c>
      <c r="C54" s="41" t="s">
        <v>173</v>
      </c>
      <c r="D54" s="42" t="s">
        <v>174</v>
      </c>
      <c r="E54" s="42" t="s">
        <v>175</v>
      </c>
      <c r="F54" s="32" t="s">
        <v>42</v>
      </c>
      <c r="G54" s="32" t="s">
        <v>400</v>
      </c>
      <c r="H54" s="32" t="s">
        <v>56</v>
      </c>
      <c r="I54" s="33"/>
      <c r="J54" s="56">
        <v>71.8</v>
      </c>
      <c r="K54" s="38">
        <v>67.49</v>
      </c>
      <c r="L54" s="35">
        <f t="shared" si="0"/>
        <v>0</v>
      </c>
      <c r="M54" s="35">
        <f t="shared" si="1"/>
        <v>0</v>
      </c>
      <c r="N54" s="43">
        <v>2</v>
      </c>
    </row>
    <row r="55" spans="1:14" s="44" customFormat="1" ht="56.25">
      <c r="A55" s="36">
        <v>137</v>
      </c>
      <c r="B55" s="32" t="s">
        <v>176</v>
      </c>
      <c r="C55" s="37" t="s">
        <v>177</v>
      </c>
      <c r="D55" s="32" t="s">
        <v>167</v>
      </c>
      <c r="E55" s="42" t="s">
        <v>178</v>
      </c>
      <c r="F55" s="32" t="s">
        <v>42</v>
      </c>
      <c r="G55" s="32" t="s">
        <v>400</v>
      </c>
      <c r="H55" s="32" t="s">
        <v>54</v>
      </c>
      <c r="I55" s="33"/>
      <c r="J55" s="56">
        <v>71.8</v>
      </c>
      <c r="K55" s="38">
        <v>71.8</v>
      </c>
      <c r="L55" s="35">
        <f t="shared" si="0"/>
        <v>0</v>
      </c>
      <c r="M55" s="35">
        <f t="shared" si="1"/>
        <v>0</v>
      </c>
      <c r="N55" s="43">
        <v>1</v>
      </c>
    </row>
    <row r="56" spans="1:14" s="44" customFormat="1" ht="22.5">
      <c r="A56" s="32">
        <v>166</v>
      </c>
      <c r="B56" s="32" t="s">
        <v>179</v>
      </c>
      <c r="C56" s="37" t="s">
        <v>180</v>
      </c>
      <c r="D56" s="32" t="s">
        <v>181</v>
      </c>
      <c r="E56" s="32" t="s">
        <v>70</v>
      </c>
      <c r="F56" s="32" t="s">
        <v>41</v>
      </c>
      <c r="G56" s="32" t="s">
        <v>401</v>
      </c>
      <c r="H56" s="32" t="s">
        <v>43</v>
      </c>
      <c r="I56" s="33"/>
      <c r="J56" s="56">
        <v>198.8</v>
      </c>
      <c r="K56" s="38">
        <v>192.69</v>
      </c>
      <c r="L56" s="35">
        <f t="shared" si="0"/>
        <v>0</v>
      </c>
      <c r="M56" s="35">
        <f t="shared" si="1"/>
        <v>0</v>
      </c>
      <c r="N56" s="43">
        <v>3</v>
      </c>
    </row>
    <row r="57" spans="1:14" s="44" customFormat="1" ht="45">
      <c r="A57" s="36">
        <v>169</v>
      </c>
      <c r="B57" s="32" t="s">
        <v>182</v>
      </c>
      <c r="C57" s="41" t="s">
        <v>183</v>
      </c>
      <c r="D57" s="42" t="s">
        <v>184</v>
      </c>
      <c r="E57" s="42" t="s">
        <v>185</v>
      </c>
      <c r="F57" s="32" t="s">
        <v>346</v>
      </c>
      <c r="G57" s="32" t="s">
        <v>402</v>
      </c>
      <c r="H57" s="32" t="s">
        <v>450</v>
      </c>
      <c r="I57" s="33"/>
      <c r="J57" s="55">
        <v>1791.6</v>
      </c>
      <c r="K57" s="34">
        <v>1545.8</v>
      </c>
      <c r="L57" s="35">
        <f t="shared" si="0"/>
        <v>0</v>
      </c>
      <c r="M57" s="35">
        <f t="shared" si="1"/>
        <v>0</v>
      </c>
      <c r="N57" s="43">
        <v>2</v>
      </c>
    </row>
    <row r="58" spans="1:14" s="44" customFormat="1" ht="33.75">
      <c r="A58" s="36">
        <v>171</v>
      </c>
      <c r="B58" s="32" t="s">
        <v>186</v>
      </c>
      <c r="C58" s="37" t="s">
        <v>187</v>
      </c>
      <c r="D58" s="32" t="s">
        <v>188</v>
      </c>
      <c r="E58" s="32" t="s">
        <v>189</v>
      </c>
      <c r="F58" s="32" t="s">
        <v>346</v>
      </c>
      <c r="G58" s="32" t="s">
        <v>403</v>
      </c>
      <c r="H58" s="32" t="s">
        <v>451</v>
      </c>
      <c r="I58" s="33"/>
      <c r="J58" s="55">
        <v>1257.1</v>
      </c>
      <c r="K58" s="34">
        <v>1257.1</v>
      </c>
      <c r="L58" s="35">
        <f t="shared" si="0"/>
        <v>0</v>
      </c>
      <c r="M58" s="35">
        <f t="shared" si="1"/>
        <v>0</v>
      </c>
      <c r="N58" s="43">
        <v>1</v>
      </c>
    </row>
    <row r="59" spans="1:14" s="44" customFormat="1" ht="33.75">
      <c r="A59" s="32">
        <v>173</v>
      </c>
      <c r="B59" s="32" t="s">
        <v>190</v>
      </c>
      <c r="C59" s="37" t="s">
        <v>191</v>
      </c>
      <c r="D59" s="32" t="s">
        <v>192</v>
      </c>
      <c r="E59" s="32" t="s">
        <v>193</v>
      </c>
      <c r="F59" s="32" t="s">
        <v>41</v>
      </c>
      <c r="G59" s="32" t="s">
        <v>404</v>
      </c>
      <c r="H59" s="32" t="s">
        <v>452</v>
      </c>
      <c r="I59" s="33"/>
      <c r="J59" s="55">
        <v>2163.2</v>
      </c>
      <c r="K59" s="34">
        <v>1717.63</v>
      </c>
      <c r="L59" s="35">
        <f t="shared" si="0"/>
        <v>0</v>
      </c>
      <c r="M59" s="35">
        <f t="shared" si="1"/>
        <v>0</v>
      </c>
      <c r="N59" s="43">
        <v>2</v>
      </c>
    </row>
    <row r="60" spans="1:14" s="44" customFormat="1" ht="22.5">
      <c r="A60" s="32">
        <v>174</v>
      </c>
      <c r="B60" s="32" t="s">
        <v>194</v>
      </c>
      <c r="C60" s="37" t="s">
        <v>195</v>
      </c>
      <c r="D60" s="32" t="s">
        <v>192</v>
      </c>
      <c r="E60" s="32" t="s">
        <v>193</v>
      </c>
      <c r="F60" s="32" t="s">
        <v>41</v>
      </c>
      <c r="G60" s="32" t="s">
        <v>405</v>
      </c>
      <c r="H60" s="32" t="s">
        <v>452</v>
      </c>
      <c r="I60" s="33"/>
      <c r="J60" s="55">
        <v>4368.2</v>
      </c>
      <c r="K60" s="34">
        <v>3468.67</v>
      </c>
      <c r="L60" s="35">
        <f t="shared" si="0"/>
        <v>0</v>
      </c>
      <c r="M60" s="35">
        <f t="shared" si="1"/>
        <v>0</v>
      </c>
      <c r="N60" s="43">
        <v>2</v>
      </c>
    </row>
    <row r="61" spans="1:14" s="44" customFormat="1" ht="22.5">
      <c r="A61" s="32">
        <v>175</v>
      </c>
      <c r="B61" s="32" t="s">
        <v>196</v>
      </c>
      <c r="C61" s="37" t="s">
        <v>197</v>
      </c>
      <c r="D61" s="32" t="s">
        <v>192</v>
      </c>
      <c r="E61" s="32" t="s">
        <v>193</v>
      </c>
      <c r="F61" s="32" t="s">
        <v>41</v>
      </c>
      <c r="G61" s="32" t="s">
        <v>406</v>
      </c>
      <c r="H61" s="32" t="s">
        <v>452</v>
      </c>
      <c r="I61" s="33"/>
      <c r="J61" s="55">
        <v>6539</v>
      </c>
      <c r="K61" s="34">
        <v>5189.88</v>
      </c>
      <c r="L61" s="35">
        <f t="shared" si="0"/>
        <v>0</v>
      </c>
      <c r="M61" s="35">
        <f t="shared" si="1"/>
        <v>0</v>
      </c>
      <c r="N61" s="43">
        <v>2</v>
      </c>
    </row>
    <row r="62" spans="1:14" s="44" customFormat="1" ht="22.5">
      <c r="A62" s="32">
        <v>179</v>
      </c>
      <c r="B62" s="32" t="s">
        <v>198</v>
      </c>
      <c r="C62" s="37" t="s">
        <v>199</v>
      </c>
      <c r="D62" s="32" t="s">
        <v>200</v>
      </c>
      <c r="E62" s="32" t="s">
        <v>201</v>
      </c>
      <c r="F62" s="32" t="s">
        <v>347</v>
      </c>
      <c r="G62" s="32" t="s">
        <v>407</v>
      </c>
      <c r="H62" s="32" t="s">
        <v>453</v>
      </c>
      <c r="I62" s="33"/>
      <c r="J62" s="55">
        <v>10966.7</v>
      </c>
      <c r="K62" s="34">
        <v>10966.7</v>
      </c>
      <c r="L62" s="35">
        <f t="shared" si="0"/>
        <v>0</v>
      </c>
      <c r="M62" s="35">
        <f t="shared" si="1"/>
        <v>0</v>
      </c>
      <c r="N62" s="43">
        <v>1</v>
      </c>
    </row>
    <row r="63" spans="1:14" s="44" customFormat="1" ht="22.5">
      <c r="A63" s="32">
        <v>180</v>
      </c>
      <c r="B63" s="32" t="s">
        <v>202</v>
      </c>
      <c r="C63" s="37" t="s">
        <v>203</v>
      </c>
      <c r="D63" s="32" t="s">
        <v>200</v>
      </c>
      <c r="E63" s="32" t="s">
        <v>201</v>
      </c>
      <c r="F63" s="32" t="s">
        <v>347</v>
      </c>
      <c r="G63" s="32" t="s">
        <v>408</v>
      </c>
      <c r="H63" s="32" t="s">
        <v>453</v>
      </c>
      <c r="I63" s="33"/>
      <c r="J63" s="55">
        <v>22896.1</v>
      </c>
      <c r="K63" s="34">
        <v>22896.1</v>
      </c>
      <c r="L63" s="35">
        <f t="shared" si="0"/>
        <v>0</v>
      </c>
      <c r="M63" s="35">
        <f t="shared" si="1"/>
        <v>0</v>
      </c>
      <c r="N63" s="43">
        <v>1</v>
      </c>
    </row>
    <row r="64" spans="1:14" s="44" customFormat="1" ht="22.5">
      <c r="A64" s="32">
        <v>181</v>
      </c>
      <c r="B64" s="32" t="s">
        <v>204</v>
      </c>
      <c r="C64" s="37" t="s">
        <v>205</v>
      </c>
      <c r="D64" s="32" t="s">
        <v>200</v>
      </c>
      <c r="E64" s="32" t="s">
        <v>201</v>
      </c>
      <c r="F64" s="32" t="s">
        <v>347</v>
      </c>
      <c r="G64" s="32" t="s">
        <v>409</v>
      </c>
      <c r="H64" s="32" t="s">
        <v>453</v>
      </c>
      <c r="I64" s="33"/>
      <c r="J64" s="55">
        <v>32671.8</v>
      </c>
      <c r="K64" s="34">
        <v>32671.8</v>
      </c>
      <c r="L64" s="35">
        <f t="shared" si="0"/>
        <v>0</v>
      </c>
      <c r="M64" s="35">
        <f t="shared" si="1"/>
        <v>0</v>
      </c>
      <c r="N64" s="43">
        <v>1</v>
      </c>
    </row>
    <row r="65" spans="1:14" s="44" customFormat="1" ht="33.75">
      <c r="A65" s="32">
        <v>183</v>
      </c>
      <c r="B65" s="32" t="s">
        <v>206</v>
      </c>
      <c r="C65" s="37" t="s">
        <v>207</v>
      </c>
      <c r="D65" s="32" t="s">
        <v>208</v>
      </c>
      <c r="E65" s="32" t="s">
        <v>201</v>
      </c>
      <c r="F65" s="32" t="s">
        <v>348</v>
      </c>
      <c r="G65" s="32" t="s">
        <v>410</v>
      </c>
      <c r="H65" s="32" t="s">
        <v>454</v>
      </c>
      <c r="I65" s="33"/>
      <c r="J65" s="55">
        <v>48445.4</v>
      </c>
      <c r="K65" s="34">
        <v>48445.4</v>
      </c>
      <c r="L65" s="35">
        <f t="shared" si="0"/>
        <v>0</v>
      </c>
      <c r="M65" s="35">
        <f t="shared" si="1"/>
        <v>0</v>
      </c>
      <c r="N65" s="43">
        <v>1</v>
      </c>
    </row>
    <row r="66" spans="1:14" s="44" customFormat="1" ht="33.75">
      <c r="A66" s="32">
        <v>184</v>
      </c>
      <c r="B66" s="32" t="s">
        <v>209</v>
      </c>
      <c r="C66" s="37" t="s">
        <v>210</v>
      </c>
      <c r="D66" s="32" t="s">
        <v>208</v>
      </c>
      <c r="E66" s="32" t="s">
        <v>201</v>
      </c>
      <c r="F66" s="32" t="s">
        <v>348</v>
      </c>
      <c r="G66" s="32" t="s">
        <v>411</v>
      </c>
      <c r="H66" s="32" t="s">
        <v>454</v>
      </c>
      <c r="I66" s="33"/>
      <c r="J66" s="55">
        <v>52984.8</v>
      </c>
      <c r="K66" s="34">
        <v>52984.8</v>
      </c>
      <c r="L66" s="35">
        <f t="shared" si="0"/>
        <v>0</v>
      </c>
      <c r="M66" s="35">
        <f t="shared" si="1"/>
        <v>0</v>
      </c>
      <c r="N66" s="43">
        <v>1</v>
      </c>
    </row>
    <row r="67" spans="1:14" s="44" customFormat="1" ht="22.5">
      <c r="A67" s="32">
        <v>186</v>
      </c>
      <c r="B67" s="32" t="s">
        <v>211</v>
      </c>
      <c r="C67" s="37" t="s">
        <v>212</v>
      </c>
      <c r="D67" s="32" t="s">
        <v>213</v>
      </c>
      <c r="E67" s="32" t="s">
        <v>214</v>
      </c>
      <c r="F67" s="32" t="s">
        <v>41</v>
      </c>
      <c r="G67" s="32" t="s">
        <v>412</v>
      </c>
      <c r="H67" s="32" t="s">
        <v>43</v>
      </c>
      <c r="I67" s="33"/>
      <c r="J67" s="56">
        <v>26.19</v>
      </c>
      <c r="K67" s="38">
        <v>24.1</v>
      </c>
      <c r="L67" s="35">
        <f t="shared" si="0"/>
        <v>0</v>
      </c>
      <c r="M67" s="35">
        <f t="shared" si="1"/>
        <v>0</v>
      </c>
      <c r="N67" s="43">
        <v>2</v>
      </c>
    </row>
    <row r="68" spans="1:14" s="44" customFormat="1" ht="22.5">
      <c r="A68" s="32">
        <v>187</v>
      </c>
      <c r="B68" s="32" t="s">
        <v>215</v>
      </c>
      <c r="C68" s="37" t="s">
        <v>216</v>
      </c>
      <c r="D68" s="32" t="s">
        <v>217</v>
      </c>
      <c r="E68" s="32" t="s">
        <v>218</v>
      </c>
      <c r="F68" s="32" t="s">
        <v>349</v>
      </c>
      <c r="G68" s="32" t="s">
        <v>413</v>
      </c>
      <c r="H68" s="32" t="s">
        <v>43</v>
      </c>
      <c r="I68" s="33"/>
      <c r="J68" s="56">
        <v>404.58</v>
      </c>
      <c r="K68" s="38">
        <v>337.22</v>
      </c>
      <c r="L68" s="35">
        <f t="shared" si="0"/>
        <v>0</v>
      </c>
      <c r="M68" s="35">
        <f t="shared" si="1"/>
        <v>0</v>
      </c>
      <c r="N68" s="43">
        <v>3</v>
      </c>
    </row>
    <row r="69" spans="1:14" s="44" customFormat="1" ht="33.75">
      <c r="A69" s="32">
        <v>188</v>
      </c>
      <c r="B69" s="32" t="s">
        <v>219</v>
      </c>
      <c r="C69" s="37" t="s">
        <v>220</v>
      </c>
      <c r="D69" s="32" t="s">
        <v>221</v>
      </c>
      <c r="E69" s="32" t="s">
        <v>218</v>
      </c>
      <c r="F69" s="32" t="s">
        <v>350</v>
      </c>
      <c r="G69" s="32" t="s">
        <v>414</v>
      </c>
      <c r="H69" s="32" t="s">
        <v>57</v>
      </c>
      <c r="I69" s="33"/>
      <c r="J69" s="55">
        <v>56402.2</v>
      </c>
      <c r="K69" s="34">
        <v>55274.16</v>
      </c>
      <c r="L69" s="35">
        <f t="shared" si="0"/>
        <v>0</v>
      </c>
      <c r="M69" s="35">
        <f t="shared" si="1"/>
        <v>0</v>
      </c>
      <c r="N69" s="43">
        <v>2</v>
      </c>
    </row>
    <row r="70" spans="1:14" s="44" customFormat="1" ht="33.75">
      <c r="A70" s="32">
        <v>189</v>
      </c>
      <c r="B70" s="32" t="s">
        <v>222</v>
      </c>
      <c r="C70" s="37" t="s">
        <v>223</v>
      </c>
      <c r="D70" s="32" t="s">
        <v>221</v>
      </c>
      <c r="E70" s="32" t="s">
        <v>218</v>
      </c>
      <c r="F70" s="32" t="s">
        <v>350</v>
      </c>
      <c r="G70" s="32" t="s">
        <v>415</v>
      </c>
      <c r="H70" s="32" t="s">
        <v>57</v>
      </c>
      <c r="I70" s="33"/>
      <c r="J70" s="55">
        <v>97221.4</v>
      </c>
      <c r="K70" s="34">
        <v>95276.97</v>
      </c>
      <c r="L70" s="35">
        <f t="shared" si="0"/>
        <v>0</v>
      </c>
      <c r="M70" s="35">
        <f t="shared" si="1"/>
        <v>0</v>
      </c>
      <c r="N70" s="43">
        <v>2</v>
      </c>
    </row>
    <row r="71" spans="1:14" s="44" customFormat="1" ht="33.75">
      <c r="A71" s="32">
        <v>190</v>
      </c>
      <c r="B71" s="32" t="s">
        <v>224</v>
      </c>
      <c r="C71" s="37" t="s">
        <v>225</v>
      </c>
      <c r="D71" s="32" t="s">
        <v>221</v>
      </c>
      <c r="E71" s="32" t="s">
        <v>218</v>
      </c>
      <c r="F71" s="32" t="s">
        <v>350</v>
      </c>
      <c r="G71" s="32" t="s">
        <v>416</v>
      </c>
      <c r="H71" s="32" t="s">
        <v>57</v>
      </c>
      <c r="I71" s="33"/>
      <c r="J71" s="55">
        <v>126330.2</v>
      </c>
      <c r="K71" s="34">
        <v>123803.6</v>
      </c>
      <c r="L71" s="35">
        <f aca="true" t="shared" si="2" ref="L71:L106">I71*J71</f>
        <v>0</v>
      </c>
      <c r="M71" s="35">
        <f aca="true" t="shared" si="3" ref="M71:M106">I71*K71</f>
        <v>0</v>
      </c>
      <c r="N71" s="43">
        <v>2</v>
      </c>
    </row>
    <row r="72" spans="1:14" s="44" customFormat="1" ht="22.5">
      <c r="A72" s="32">
        <v>193</v>
      </c>
      <c r="B72" s="32" t="s">
        <v>226</v>
      </c>
      <c r="C72" s="37" t="s">
        <v>227</v>
      </c>
      <c r="D72" s="32" t="s">
        <v>228</v>
      </c>
      <c r="E72" s="32" t="s">
        <v>229</v>
      </c>
      <c r="F72" s="32" t="s">
        <v>41</v>
      </c>
      <c r="G72" s="32" t="s">
        <v>417</v>
      </c>
      <c r="H72" s="32" t="s">
        <v>57</v>
      </c>
      <c r="I72" s="33"/>
      <c r="J72" s="55">
        <v>3934.5</v>
      </c>
      <c r="K72" s="34">
        <v>3934.5</v>
      </c>
      <c r="L72" s="35">
        <f t="shared" si="2"/>
        <v>0</v>
      </c>
      <c r="M72" s="35">
        <f t="shared" si="3"/>
        <v>0</v>
      </c>
      <c r="N72" s="43">
        <v>1</v>
      </c>
    </row>
    <row r="73" spans="1:14" s="44" customFormat="1" ht="22.5">
      <c r="A73" s="32">
        <v>195</v>
      </c>
      <c r="B73" s="32" t="s">
        <v>230</v>
      </c>
      <c r="C73" s="37" t="s">
        <v>231</v>
      </c>
      <c r="D73" s="32" t="s">
        <v>232</v>
      </c>
      <c r="E73" s="32" t="s">
        <v>233</v>
      </c>
      <c r="F73" s="32" t="s">
        <v>351</v>
      </c>
      <c r="G73" s="32" t="s">
        <v>418</v>
      </c>
      <c r="H73" s="32" t="s">
        <v>43</v>
      </c>
      <c r="I73" s="33"/>
      <c r="J73" s="56">
        <v>294.2</v>
      </c>
      <c r="K73" s="38">
        <v>294.2</v>
      </c>
      <c r="L73" s="35">
        <f t="shared" si="2"/>
        <v>0</v>
      </c>
      <c r="M73" s="35">
        <f t="shared" si="3"/>
        <v>0</v>
      </c>
      <c r="N73" s="43">
        <v>1</v>
      </c>
    </row>
    <row r="74" spans="1:14" s="44" customFormat="1" ht="56.25">
      <c r="A74" s="32">
        <v>209</v>
      </c>
      <c r="B74" s="32" t="s">
        <v>234</v>
      </c>
      <c r="C74" s="41" t="s">
        <v>235</v>
      </c>
      <c r="D74" s="42" t="s">
        <v>236</v>
      </c>
      <c r="E74" s="42" t="s">
        <v>237</v>
      </c>
      <c r="F74" s="32" t="s">
        <v>50</v>
      </c>
      <c r="G74" s="32" t="s">
        <v>419</v>
      </c>
      <c r="H74" s="32" t="s">
        <v>455</v>
      </c>
      <c r="I74" s="33"/>
      <c r="J74" s="56">
        <v>103.98</v>
      </c>
      <c r="K74" s="38">
        <v>90.89</v>
      </c>
      <c r="L74" s="35">
        <f t="shared" si="2"/>
        <v>0</v>
      </c>
      <c r="M74" s="35">
        <f t="shared" si="3"/>
        <v>0</v>
      </c>
      <c r="N74" s="43">
        <v>3</v>
      </c>
    </row>
    <row r="75" spans="1:14" s="44" customFormat="1" ht="33.75">
      <c r="A75" s="32">
        <v>222</v>
      </c>
      <c r="B75" s="32" t="s">
        <v>238</v>
      </c>
      <c r="C75" s="37" t="s">
        <v>239</v>
      </c>
      <c r="D75" s="32" t="s">
        <v>240</v>
      </c>
      <c r="E75" s="32" t="s">
        <v>241</v>
      </c>
      <c r="F75" s="32" t="s">
        <v>352</v>
      </c>
      <c r="G75" s="32" t="s">
        <v>419</v>
      </c>
      <c r="H75" s="32" t="s">
        <v>53</v>
      </c>
      <c r="I75" s="33"/>
      <c r="J75" s="55">
        <v>5058.9</v>
      </c>
      <c r="K75" s="34">
        <v>5058.9</v>
      </c>
      <c r="L75" s="35">
        <f t="shared" si="2"/>
        <v>0</v>
      </c>
      <c r="M75" s="35">
        <f t="shared" si="3"/>
        <v>0</v>
      </c>
      <c r="N75" s="43">
        <v>1</v>
      </c>
    </row>
    <row r="76" spans="1:14" s="44" customFormat="1" ht="33.75">
      <c r="A76" s="32">
        <v>227</v>
      </c>
      <c r="B76" s="32" t="s">
        <v>242</v>
      </c>
      <c r="C76" s="37" t="s">
        <v>243</v>
      </c>
      <c r="D76" s="32" t="s">
        <v>244</v>
      </c>
      <c r="E76" s="32" t="s">
        <v>245</v>
      </c>
      <c r="F76" s="32" t="s">
        <v>349</v>
      </c>
      <c r="G76" s="32" t="s">
        <v>420</v>
      </c>
      <c r="H76" s="32" t="s">
        <v>456</v>
      </c>
      <c r="I76" s="33"/>
      <c r="J76" s="56">
        <v>191.4</v>
      </c>
      <c r="K76" s="38">
        <v>126.67</v>
      </c>
      <c r="L76" s="35">
        <f t="shared" si="2"/>
        <v>0</v>
      </c>
      <c r="M76" s="35">
        <f t="shared" si="3"/>
        <v>0</v>
      </c>
      <c r="N76" s="43">
        <v>2</v>
      </c>
    </row>
    <row r="77" spans="1:14" s="44" customFormat="1" ht="33.75">
      <c r="A77" s="32">
        <v>245</v>
      </c>
      <c r="B77" s="32" t="s">
        <v>246</v>
      </c>
      <c r="C77" s="37" t="s">
        <v>247</v>
      </c>
      <c r="D77" s="32" t="s">
        <v>248</v>
      </c>
      <c r="E77" s="32" t="s">
        <v>249</v>
      </c>
      <c r="F77" s="32" t="s">
        <v>50</v>
      </c>
      <c r="G77" s="32" t="s">
        <v>421</v>
      </c>
      <c r="H77" s="32" t="s">
        <v>53</v>
      </c>
      <c r="I77" s="33"/>
      <c r="J77" s="56">
        <v>800.1</v>
      </c>
      <c r="K77" s="38">
        <v>775.29</v>
      </c>
      <c r="L77" s="35">
        <f t="shared" si="2"/>
        <v>0</v>
      </c>
      <c r="M77" s="35">
        <f t="shared" si="3"/>
        <v>0</v>
      </c>
      <c r="N77" s="43">
        <v>3</v>
      </c>
    </row>
    <row r="78" spans="1:14" s="44" customFormat="1" ht="33.75">
      <c r="A78" s="32">
        <v>246</v>
      </c>
      <c r="B78" s="32" t="s">
        <v>250</v>
      </c>
      <c r="C78" s="32">
        <v>7029769</v>
      </c>
      <c r="D78" s="32" t="s">
        <v>251</v>
      </c>
      <c r="E78" s="32" t="s">
        <v>252</v>
      </c>
      <c r="F78" s="32" t="s">
        <v>353</v>
      </c>
      <c r="G78" s="32" t="s">
        <v>422</v>
      </c>
      <c r="H78" s="32" t="s">
        <v>457</v>
      </c>
      <c r="I78" s="33"/>
      <c r="J78" s="55">
        <v>1811.84</v>
      </c>
      <c r="K78" s="34">
        <v>1775.6</v>
      </c>
      <c r="L78" s="35">
        <f t="shared" si="2"/>
        <v>0</v>
      </c>
      <c r="M78" s="35">
        <f t="shared" si="3"/>
        <v>0</v>
      </c>
      <c r="N78" s="43">
        <v>1</v>
      </c>
    </row>
    <row r="79" spans="1:14" s="44" customFormat="1" ht="33.75">
      <c r="A79" s="32">
        <v>248</v>
      </c>
      <c r="B79" s="32" t="s">
        <v>253</v>
      </c>
      <c r="C79" s="41" t="s">
        <v>254</v>
      </c>
      <c r="D79" s="42" t="s">
        <v>255</v>
      </c>
      <c r="E79" s="51" t="s">
        <v>256</v>
      </c>
      <c r="F79" s="32" t="s">
        <v>47</v>
      </c>
      <c r="G79" s="32" t="s">
        <v>423</v>
      </c>
      <c r="H79" s="32" t="s">
        <v>52</v>
      </c>
      <c r="I79" s="33"/>
      <c r="J79" s="55">
        <v>2823.07</v>
      </c>
      <c r="K79" s="34">
        <v>2586.41</v>
      </c>
      <c r="L79" s="35">
        <f t="shared" si="2"/>
        <v>0</v>
      </c>
      <c r="M79" s="35">
        <f t="shared" si="3"/>
        <v>0</v>
      </c>
      <c r="N79" s="43">
        <v>3</v>
      </c>
    </row>
    <row r="80" spans="1:14" s="44" customFormat="1" ht="45">
      <c r="A80" s="32">
        <v>250</v>
      </c>
      <c r="B80" s="32" t="s">
        <v>257</v>
      </c>
      <c r="C80" s="41" t="s">
        <v>258</v>
      </c>
      <c r="D80" s="42" t="s">
        <v>259</v>
      </c>
      <c r="E80" s="42" t="s">
        <v>260</v>
      </c>
      <c r="F80" s="32" t="s">
        <v>42</v>
      </c>
      <c r="G80" s="32" t="s">
        <v>424</v>
      </c>
      <c r="H80" s="32" t="s">
        <v>458</v>
      </c>
      <c r="I80" s="33"/>
      <c r="J80" s="55">
        <v>2554.6</v>
      </c>
      <c r="K80" s="34">
        <v>2282.83</v>
      </c>
      <c r="L80" s="35">
        <f t="shared" si="2"/>
        <v>0</v>
      </c>
      <c r="M80" s="35">
        <f t="shared" si="3"/>
        <v>0</v>
      </c>
      <c r="N80" s="43">
        <v>3</v>
      </c>
    </row>
    <row r="81" spans="1:14" s="44" customFormat="1" ht="56.25">
      <c r="A81" s="32">
        <v>251</v>
      </c>
      <c r="B81" s="32" t="s">
        <v>261</v>
      </c>
      <c r="C81" s="41" t="s">
        <v>262</v>
      </c>
      <c r="D81" s="42" t="s">
        <v>263</v>
      </c>
      <c r="E81" s="42" t="s">
        <v>264</v>
      </c>
      <c r="F81" s="32" t="s">
        <v>42</v>
      </c>
      <c r="G81" s="32" t="s">
        <v>425</v>
      </c>
      <c r="H81" s="32" t="s">
        <v>459</v>
      </c>
      <c r="I81" s="33"/>
      <c r="J81" s="56">
        <v>619.1</v>
      </c>
      <c r="K81" s="38">
        <v>557.19</v>
      </c>
      <c r="L81" s="35">
        <f t="shared" si="2"/>
        <v>0</v>
      </c>
      <c r="M81" s="35">
        <f t="shared" si="3"/>
        <v>0</v>
      </c>
      <c r="N81" s="43">
        <v>3</v>
      </c>
    </row>
    <row r="82" spans="1:14" s="44" customFormat="1" ht="56.25">
      <c r="A82" s="32">
        <v>256</v>
      </c>
      <c r="B82" s="32" t="s">
        <v>265</v>
      </c>
      <c r="C82" s="32" t="s">
        <v>464</v>
      </c>
      <c r="D82" s="32" t="s">
        <v>266</v>
      </c>
      <c r="E82" s="32" t="s">
        <v>267</v>
      </c>
      <c r="F82" s="32" t="s">
        <v>354</v>
      </c>
      <c r="G82" s="32" t="s">
        <v>426</v>
      </c>
      <c r="H82" s="32" t="s">
        <v>44</v>
      </c>
      <c r="I82" s="33"/>
      <c r="J82" s="55">
        <v>25860</v>
      </c>
      <c r="K82" s="34">
        <v>9060.74</v>
      </c>
      <c r="L82" s="35">
        <f t="shared" si="2"/>
        <v>0</v>
      </c>
      <c r="M82" s="35">
        <f t="shared" si="3"/>
        <v>0</v>
      </c>
      <c r="N82" s="43">
        <v>3</v>
      </c>
    </row>
    <row r="83" spans="1:14" s="44" customFormat="1" ht="67.5">
      <c r="A83" s="32">
        <v>257</v>
      </c>
      <c r="B83" s="32" t="s">
        <v>268</v>
      </c>
      <c r="C83" s="32" t="s">
        <v>269</v>
      </c>
      <c r="D83" s="32" t="s">
        <v>270</v>
      </c>
      <c r="E83" s="32" t="s">
        <v>271</v>
      </c>
      <c r="F83" s="32" t="s">
        <v>352</v>
      </c>
      <c r="G83" s="32" t="s">
        <v>427</v>
      </c>
      <c r="H83" s="32" t="s">
        <v>44</v>
      </c>
      <c r="I83" s="33"/>
      <c r="J83" s="55">
        <v>38873.9</v>
      </c>
      <c r="K83" s="34">
        <v>11519.7</v>
      </c>
      <c r="L83" s="35">
        <f t="shared" si="2"/>
        <v>0</v>
      </c>
      <c r="M83" s="35">
        <f t="shared" si="3"/>
        <v>0</v>
      </c>
      <c r="N83" s="43">
        <v>3</v>
      </c>
    </row>
    <row r="84" spans="1:14" s="44" customFormat="1" ht="22.5">
      <c r="A84" s="32">
        <v>276</v>
      </c>
      <c r="B84" s="32" t="s">
        <v>272</v>
      </c>
      <c r="C84" s="37" t="s">
        <v>273</v>
      </c>
      <c r="D84" s="32" t="s">
        <v>274</v>
      </c>
      <c r="E84" s="32" t="s">
        <v>218</v>
      </c>
      <c r="F84" s="32" t="s">
        <v>49</v>
      </c>
      <c r="G84" s="32" t="s">
        <v>428</v>
      </c>
      <c r="H84" s="32" t="s">
        <v>43</v>
      </c>
      <c r="I84" s="33"/>
      <c r="J84" s="55">
        <v>1073.76</v>
      </c>
      <c r="K84" s="34">
        <v>1052.28</v>
      </c>
      <c r="L84" s="35">
        <f t="shared" si="2"/>
        <v>0</v>
      </c>
      <c r="M84" s="35">
        <f t="shared" si="3"/>
        <v>0</v>
      </c>
      <c r="N84" s="43">
        <v>2</v>
      </c>
    </row>
    <row r="85" spans="1:14" s="44" customFormat="1" ht="33.75">
      <c r="A85" s="32">
        <v>279</v>
      </c>
      <c r="B85" s="32" t="s">
        <v>275</v>
      </c>
      <c r="C85" s="32">
        <v>1162441</v>
      </c>
      <c r="D85" s="32" t="s">
        <v>276</v>
      </c>
      <c r="E85" s="32" t="s">
        <v>70</v>
      </c>
      <c r="F85" s="32" t="s">
        <v>355</v>
      </c>
      <c r="G85" s="32" t="s">
        <v>426</v>
      </c>
      <c r="H85" s="32" t="s">
        <v>52</v>
      </c>
      <c r="I85" s="33"/>
      <c r="J85" s="56">
        <v>4.12</v>
      </c>
      <c r="K85" s="38">
        <v>3.99</v>
      </c>
      <c r="L85" s="35">
        <f t="shared" si="2"/>
        <v>0</v>
      </c>
      <c r="M85" s="35">
        <f t="shared" si="3"/>
        <v>0</v>
      </c>
      <c r="N85" s="43">
        <v>3</v>
      </c>
    </row>
    <row r="86" spans="1:14" s="44" customFormat="1" ht="33.75">
      <c r="A86" s="32">
        <v>280</v>
      </c>
      <c r="B86" s="32" t="s">
        <v>277</v>
      </c>
      <c r="C86" s="32" t="s">
        <v>278</v>
      </c>
      <c r="D86" s="32" t="s">
        <v>279</v>
      </c>
      <c r="E86" s="32" t="s">
        <v>280</v>
      </c>
      <c r="F86" s="32" t="s">
        <v>356</v>
      </c>
      <c r="G86" s="32" t="s">
        <v>429</v>
      </c>
      <c r="H86" s="32" t="s">
        <v>460</v>
      </c>
      <c r="I86" s="33"/>
      <c r="J86" s="56">
        <v>9.34</v>
      </c>
      <c r="K86" s="38">
        <v>9.05</v>
      </c>
      <c r="L86" s="35">
        <f t="shared" si="2"/>
        <v>0</v>
      </c>
      <c r="M86" s="35">
        <f t="shared" si="3"/>
        <v>0</v>
      </c>
      <c r="N86" s="43">
        <v>3</v>
      </c>
    </row>
    <row r="87" spans="1:14" s="44" customFormat="1" ht="33.75">
      <c r="A87" s="32">
        <v>283</v>
      </c>
      <c r="B87" s="57" t="s">
        <v>281</v>
      </c>
      <c r="C87" s="50">
        <v>1162520</v>
      </c>
      <c r="D87" s="50" t="s">
        <v>282</v>
      </c>
      <c r="E87" s="50" t="s">
        <v>283</v>
      </c>
      <c r="F87" s="50" t="s">
        <v>47</v>
      </c>
      <c r="G87" s="32" t="s">
        <v>430</v>
      </c>
      <c r="H87" s="32" t="s">
        <v>52</v>
      </c>
      <c r="I87" s="33"/>
      <c r="J87" s="56">
        <v>50.44</v>
      </c>
      <c r="K87" s="38">
        <v>48.93</v>
      </c>
      <c r="L87" s="35">
        <f t="shared" si="2"/>
        <v>0</v>
      </c>
      <c r="M87" s="35">
        <f t="shared" si="3"/>
        <v>0</v>
      </c>
      <c r="N87" s="43">
        <v>3</v>
      </c>
    </row>
    <row r="88" spans="1:14" s="44" customFormat="1" ht="22.5">
      <c r="A88" s="32">
        <v>285</v>
      </c>
      <c r="B88" s="57" t="s">
        <v>284</v>
      </c>
      <c r="C88" s="36">
        <v>1162555</v>
      </c>
      <c r="D88" s="50" t="s">
        <v>465</v>
      </c>
      <c r="E88" s="50" t="s">
        <v>466</v>
      </c>
      <c r="F88" s="50" t="s">
        <v>47</v>
      </c>
      <c r="G88" s="32" t="s">
        <v>431</v>
      </c>
      <c r="H88" s="32" t="s">
        <v>52</v>
      </c>
      <c r="I88" s="33"/>
      <c r="J88" s="56">
        <v>19.01</v>
      </c>
      <c r="K88" s="38">
        <v>17.29</v>
      </c>
      <c r="L88" s="35">
        <f t="shared" si="2"/>
        <v>0</v>
      </c>
      <c r="M88" s="35">
        <f t="shared" si="3"/>
        <v>0</v>
      </c>
      <c r="N88" s="43">
        <v>2</v>
      </c>
    </row>
    <row r="89" spans="1:14" s="44" customFormat="1" ht="33.75">
      <c r="A89" s="32">
        <v>286</v>
      </c>
      <c r="B89" s="57" t="s">
        <v>285</v>
      </c>
      <c r="C89" s="50">
        <v>1161263</v>
      </c>
      <c r="D89" s="51" t="s">
        <v>286</v>
      </c>
      <c r="E89" s="42" t="s">
        <v>287</v>
      </c>
      <c r="F89" s="50" t="s">
        <v>47</v>
      </c>
      <c r="G89" s="32" t="s">
        <v>432</v>
      </c>
      <c r="H89" s="32" t="s">
        <v>52</v>
      </c>
      <c r="I89" s="33"/>
      <c r="J89" s="56">
        <v>19.4</v>
      </c>
      <c r="K89" s="38">
        <v>18.61</v>
      </c>
      <c r="L89" s="35">
        <f t="shared" si="2"/>
        <v>0</v>
      </c>
      <c r="M89" s="35">
        <f t="shared" si="3"/>
        <v>0</v>
      </c>
      <c r="N89" s="43">
        <v>3</v>
      </c>
    </row>
    <row r="90" spans="1:14" s="44" customFormat="1" ht="22.5">
      <c r="A90" s="32">
        <v>295</v>
      </c>
      <c r="B90" s="32" t="s">
        <v>288</v>
      </c>
      <c r="C90" s="37" t="s">
        <v>289</v>
      </c>
      <c r="D90" s="32" t="s">
        <v>290</v>
      </c>
      <c r="E90" s="32" t="s">
        <v>291</v>
      </c>
      <c r="F90" s="32" t="s">
        <v>41</v>
      </c>
      <c r="G90" s="32" t="s">
        <v>433</v>
      </c>
      <c r="H90" s="32" t="s">
        <v>43</v>
      </c>
      <c r="I90" s="33"/>
      <c r="J90" s="56">
        <v>127.96</v>
      </c>
      <c r="K90" s="38">
        <v>125.27</v>
      </c>
      <c r="L90" s="35">
        <f t="shared" si="2"/>
        <v>0</v>
      </c>
      <c r="M90" s="35">
        <f t="shared" si="3"/>
        <v>0</v>
      </c>
      <c r="N90" s="43">
        <v>2</v>
      </c>
    </row>
    <row r="91" spans="1:14" s="44" customFormat="1" ht="22.5">
      <c r="A91" s="32">
        <v>297</v>
      </c>
      <c r="B91" s="32" t="s">
        <v>292</v>
      </c>
      <c r="C91" s="37" t="s">
        <v>293</v>
      </c>
      <c r="D91" s="32" t="s">
        <v>294</v>
      </c>
      <c r="E91" s="32" t="s">
        <v>295</v>
      </c>
      <c r="F91" s="32" t="s">
        <v>41</v>
      </c>
      <c r="G91" s="32" t="s">
        <v>434</v>
      </c>
      <c r="H91" s="32" t="s">
        <v>53</v>
      </c>
      <c r="I91" s="33"/>
      <c r="J91" s="56">
        <v>480.8</v>
      </c>
      <c r="K91" s="38">
        <v>480.8</v>
      </c>
      <c r="L91" s="35">
        <f t="shared" si="2"/>
        <v>0</v>
      </c>
      <c r="M91" s="35">
        <f t="shared" si="3"/>
        <v>0</v>
      </c>
      <c r="N91" s="43">
        <v>1</v>
      </c>
    </row>
    <row r="92" spans="1:14" s="44" customFormat="1" ht="45">
      <c r="A92" s="32">
        <v>298</v>
      </c>
      <c r="B92" s="32" t="s">
        <v>296</v>
      </c>
      <c r="C92" s="37" t="s">
        <v>297</v>
      </c>
      <c r="D92" s="32" t="s">
        <v>298</v>
      </c>
      <c r="E92" s="32" t="s">
        <v>299</v>
      </c>
      <c r="F92" s="32" t="s">
        <v>349</v>
      </c>
      <c r="G92" s="32" t="s">
        <v>435</v>
      </c>
      <c r="H92" s="32" t="s">
        <v>43</v>
      </c>
      <c r="I92" s="33"/>
      <c r="J92" s="56">
        <v>203.9</v>
      </c>
      <c r="K92" s="38">
        <v>199.62</v>
      </c>
      <c r="L92" s="35">
        <f t="shared" si="2"/>
        <v>0</v>
      </c>
      <c r="M92" s="35">
        <f t="shared" si="3"/>
        <v>0</v>
      </c>
      <c r="N92" s="43">
        <v>2</v>
      </c>
    </row>
    <row r="93" spans="1:14" s="44" customFormat="1" ht="45">
      <c r="A93" s="32">
        <v>299</v>
      </c>
      <c r="B93" s="32" t="s">
        <v>300</v>
      </c>
      <c r="C93" s="37" t="s">
        <v>301</v>
      </c>
      <c r="D93" s="32" t="s">
        <v>298</v>
      </c>
      <c r="E93" s="32" t="s">
        <v>299</v>
      </c>
      <c r="F93" s="32" t="s">
        <v>349</v>
      </c>
      <c r="G93" s="32" t="s">
        <v>436</v>
      </c>
      <c r="H93" s="32" t="s">
        <v>43</v>
      </c>
      <c r="I93" s="33"/>
      <c r="J93" s="56">
        <v>408.34</v>
      </c>
      <c r="K93" s="38">
        <v>399.76</v>
      </c>
      <c r="L93" s="35">
        <f t="shared" si="2"/>
        <v>0</v>
      </c>
      <c r="M93" s="35">
        <f t="shared" si="3"/>
        <v>0</v>
      </c>
      <c r="N93" s="43">
        <v>2</v>
      </c>
    </row>
    <row r="94" spans="1:14" s="44" customFormat="1" ht="56.25">
      <c r="A94" s="32">
        <v>310</v>
      </c>
      <c r="B94" s="32" t="s">
        <v>302</v>
      </c>
      <c r="C94" s="41" t="s">
        <v>303</v>
      </c>
      <c r="D94" s="42" t="s">
        <v>304</v>
      </c>
      <c r="E94" s="42" t="s">
        <v>305</v>
      </c>
      <c r="F94" s="32" t="s">
        <v>357</v>
      </c>
      <c r="G94" s="32" t="s">
        <v>437</v>
      </c>
      <c r="H94" s="32" t="s">
        <v>43</v>
      </c>
      <c r="I94" s="33"/>
      <c r="J94" s="56">
        <v>243.02</v>
      </c>
      <c r="K94" s="38">
        <v>242.03</v>
      </c>
      <c r="L94" s="35">
        <f t="shared" si="2"/>
        <v>0</v>
      </c>
      <c r="M94" s="35">
        <f t="shared" si="3"/>
        <v>0</v>
      </c>
      <c r="N94" s="43">
        <v>1</v>
      </c>
    </row>
    <row r="95" spans="1:14" s="44" customFormat="1" ht="56.25">
      <c r="A95" s="32">
        <v>311</v>
      </c>
      <c r="B95" s="32" t="s">
        <v>306</v>
      </c>
      <c r="C95" s="41" t="s">
        <v>307</v>
      </c>
      <c r="D95" s="42" t="s">
        <v>304</v>
      </c>
      <c r="E95" s="42" t="s">
        <v>305</v>
      </c>
      <c r="F95" s="32" t="s">
        <v>357</v>
      </c>
      <c r="G95" s="32" t="s">
        <v>438</v>
      </c>
      <c r="H95" s="32" t="s">
        <v>53</v>
      </c>
      <c r="I95" s="33"/>
      <c r="J95" s="56">
        <v>673.8</v>
      </c>
      <c r="K95" s="38">
        <v>672.8</v>
      </c>
      <c r="L95" s="35">
        <f t="shared" si="2"/>
        <v>0</v>
      </c>
      <c r="M95" s="35">
        <f t="shared" si="3"/>
        <v>0</v>
      </c>
      <c r="N95" s="43">
        <v>1</v>
      </c>
    </row>
    <row r="96" spans="1:14" s="44" customFormat="1" ht="22.5">
      <c r="A96" s="32">
        <v>312</v>
      </c>
      <c r="B96" s="32" t="s">
        <v>308</v>
      </c>
      <c r="C96" s="37" t="s">
        <v>309</v>
      </c>
      <c r="D96" s="32" t="s">
        <v>310</v>
      </c>
      <c r="E96" s="32" t="s">
        <v>45</v>
      </c>
      <c r="F96" s="32" t="s">
        <v>357</v>
      </c>
      <c r="G96" s="32" t="s">
        <v>439</v>
      </c>
      <c r="H96" s="32" t="s">
        <v>53</v>
      </c>
      <c r="I96" s="33"/>
      <c r="J96" s="55">
        <v>1192</v>
      </c>
      <c r="K96" s="34">
        <v>1192</v>
      </c>
      <c r="L96" s="35">
        <f t="shared" si="2"/>
        <v>0</v>
      </c>
      <c r="M96" s="35">
        <f t="shared" si="3"/>
        <v>0</v>
      </c>
      <c r="N96" s="43">
        <v>1</v>
      </c>
    </row>
    <row r="97" spans="1:14" s="44" customFormat="1" ht="33.75">
      <c r="A97" s="32">
        <v>321</v>
      </c>
      <c r="B97" s="32" t="s">
        <v>311</v>
      </c>
      <c r="C97" s="37" t="s">
        <v>312</v>
      </c>
      <c r="D97" s="32" t="s">
        <v>313</v>
      </c>
      <c r="E97" s="32" t="s">
        <v>70</v>
      </c>
      <c r="F97" s="32" t="s">
        <v>41</v>
      </c>
      <c r="G97" s="32" t="s">
        <v>440</v>
      </c>
      <c r="H97" s="32" t="s">
        <v>43</v>
      </c>
      <c r="I97" s="33"/>
      <c r="J97" s="56">
        <v>18.39</v>
      </c>
      <c r="K97" s="38">
        <v>17.82</v>
      </c>
      <c r="L97" s="35">
        <f t="shared" si="2"/>
        <v>0</v>
      </c>
      <c r="M97" s="35">
        <f t="shared" si="3"/>
        <v>0</v>
      </c>
      <c r="N97" s="43">
        <v>3</v>
      </c>
    </row>
    <row r="98" spans="1:14" s="44" customFormat="1" ht="45">
      <c r="A98" s="32">
        <v>324</v>
      </c>
      <c r="B98" s="32" t="s">
        <v>314</v>
      </c>
      <c r="C98" s="37" t="s">
        <v>315</v>
      </c>
      <c r="D98" s="32" t="s">
        <v>316</v>
      </c>
      <c r="E98" s="42" t="s">
        <v>317</v>
      </c>
      <c r="F98" s="32" t="s">
        <v>41</v>
      </c>
      <c r="G98" s="32" t="s">
        <v>441</v>
      </c>
      <c r="H98" s="32" t="s">
        <v>43</v>
      </c>
      <c r="I98" s="33"/>
      <c r="J98" s="56">
        <v>97.3</v>
      </c>
      <c r="K98" s="38">
        <v>97.3</v>
      </c>
      <c r="L98" s="35">
        <f t="shared" si="2"/>
        <v>0</v>
      </c>
      <c r="M98" s="35">
        <f t="shared" si="3"/>
        <v>0</v>
      </c>
      <c r="N98" s="43">
        <v>1</v>
      </c>
    </row>
    <row r="99" spans="1:14" s="44" customFormat="1" ht="12.75">
      <c r="A99" s="32">
        <v>325</v>
      </c>
      <c r="B99" s="32" t="s">
        <v>318</v>
      </c>
      <c r="C99" s="37" t="s">
        <v>319</v>
      </c>
      <c r="D99" s="32" t="s">
        <v>320</v>
      </c>
      <c r="E99" s="52" t="s">
        <v>139</v>
      </c>
      <c r="F99" s="32" t="s">
        <v>41</v>
      </c>
      <c r="G99" s="32" t="s">
        <v>442</v>
      </c>
      <c r="H99" s="32" t="s">
        <v>43</v>
      </c>
      <c r="I99" s="33"/>
      <c r="J99" s="56">
        <v>33.82</v>
      </c>
      <c r="K99" s="38">
        <v>30.2</v>
      </c>
      <c r="L99" s="35">
        <f t="shared" si="2"/>
        <v>0</v>
      </c>
      <c r="M99" s="35">
        <f t="shared" si="3"/>
        <v>0</v>
      </c>
      <c r="N99" s="43">
        <v>3</v>
      </c>
    </row>
    <row r="100" spans="1:14" s="44" customFormat="1" ht="12.75">
      <c r="A100" s="32">
        <v>326</v>
      </c>
      <c r="B100" s="32" t="s">
        <v>321</v>
      </c>
      <c r="C100" s="37" t="s">
        <v>322</v>
      </c>
      <c r="D100" s="32" t="s">
        <v>320</v>
      </c>
      <c r="E100" s="32" t="s">
        <v>139</v>
      </c>
      <c r="F100" s="32" t="s">
        <v>41</v>
      </c>
      <c r="G100" s="32" t="s">
        <v>441</v>
      </c>
      <c r="H100" s="32" t="s">
        <v>43</v>
      </c>
      <c r="I100" s="33"/>
      <c r="J100" s="56">
        <v>47.06</v>
      </c>
      <c r="K100" s="38">
        <v>45.64</v>
      </c>
      <c r="L100" s="35">
        <f t="shared" si="2"/>
        <v>0</v>
      </c>
      <c r="M100" s="35">
        <f t="shared" si="3"/>
        <v>0</v>
      </c>
      <c r="N100" s="43">
        <v>3</v>
      </c>
    </row>
    <row r="101" spans="1:14" s="44" customFormat="1" ht="78.75">
      <c r="A101" s="32">
        <v>329</v>
      </c>
      <c r="B101" s="32" t="s">
        <v>323</v>
      </c>
      <c r="C101" s="41" t="s">
        <v>324</v>
      </c>
      <c r="D101" s="42" t="s">
        <v>325</v>
      </c>
      <c r="E101" s="42" t="s">
        <v>326</v>
      </c>
      <c r="F101" s="32" t="s">
        <v>42</v>
      </c>
      <c r="G101" s="32" t="s">
        <v>439</v>
      </c>
      <c r="H101" s="32" t="s">
        <v>461</v>
      </c>
      <c r="I101" s="33"/>
      <c r="J101" s="56">
        <v>170.16</v>
      </c>
      <c r="K101" s="38">
        <v>156.29</v>
      </c>
      <c r="L101" s="35">
        <f t="shared" si="2"/>
        <v>0</v>
      </c>
      <c r="M101" s="35">
        <f t="shared" si="3"/>
        <v>0</v>
      </c>
      <c r="N101" s="43">
        <v>3</v>
      </c>
    </row>
    <row r="102" spans="1:14" s="44" customFormat="1" ht="33.75">
      <c r="A102" s="32">
        <v>330</v>
      </c>
      <c r="B102" s="32" t="s">
        <v>327</v>
      </c>
      <c r="C102" s="37" t="s">
        <v>328</v>
      </c>
      <c r="D102" s="32" t="s">
        <v>329</v>
      </c>
      <c r="E102" s="32" t="s">
        <v>139</v>
      </c>
      <c r="F102" s="32" t="s">
        <v>346</v>
      </c>
      <c r="G102" s="32" t="s">
        <v>443</v>
      </c>
      <c r="H102" s="32" t="s">
        <v>53</v>
      </c>
      <c r="I102" s="33"/>
      <c r="J102" s="56">
        <v>286.64</v>
      </c>
      <c r="K102" s="38">
        <v>278</v>
      </c>
      <c r="L102" s="35">
        <f t="shared" si="2"/>
        <v>0</v>
      </c>
      <c r="M102" s="35">
        <f t="shared" si="3"/>
        <v>0</v>
      </c>
      <c r="N102" s="43">
        <v>4</v>
      </c>
    </row>
    <row r="103" spans="1:14" s="44" customFormat="1" ht="22.5">
      <c r="A103" s="32">
        <v>343</v>
      </c>
      <c r="B103" s="32" t="s">
        <v>330</v>
      </c>
      <c r="C103" s="37" t="s">
        <v>331</v>
      </c>
      <c r="D103" s="32" t="s">
        <v>332</v>
      </c>
      <c r="E103" s="32" t="s">
        <v>70</v>
      </c>
      <c r="F103" s="32" t="s">
        <v>349</v>
      </c>
      <c r="G103" s="32" t="s">
        <v>414</v>
      </c>
      <c r="H103" s="32" t="s">
        <v>43</v>
      </c>
      <c r="I103" s="33"/>
      <c r="J103" s="56">
        <v>29.04</v>
      </c>
      <c r="K103" s="38">
        <v>28.14</v>
      </c>
      <c r="L103" s="35">
        <f t="shared" si="2"/>
        <v>0</v>
      </c>
      <c r="M103" s="35">
        <f t="shared" si="3"/>
        <v>0</v>
      </c>
      <c r="N103" s="43">
        <v>3</v>
      </c>
    </row>
    <row r="104" spans="1:14" s="44" customFormat="1" ht="22.5">
      <c r="A104" s="32">
        <v>355</v>
      </c>
      <c r="B104" s="32" t="s">
        <v>333</v>
      </c>
      <c r="C104" s="37" t="s">
        <v>334</v>
      </c>
      <c r="D104" s="32" t="s">
        <v>335</v>
      </c>
      <c r="E104" s="32" t="s">
        <v>70</v>
      </c>
      <c r="F104" s="32" t="s">
        <v>41</v>
      </c>
      <c r="G104" s="32" t="s">
        <v>434</v>
      </c>
      <c r="H104" s="32" t="s">
        <v>43</v>
      </c>
      <c r="I104" s="33"/>
      <c r="J104" s="56">
        <v>256.4</v>
      </c>
      <c r="K104" s="38">
        <v>248.52</v>
      </c>
      <c r="L104" s="35">
        <f t="shared" si="2"/>
        <v>0</v>
      </c>
      <c r="M104" s="35">
        <f t="shared" si="3"/>
        <v>0</v>
      </c>
      <c r="N104" s="43">
        <v>3</v>
      </c>
    </row>
    <row r="105" spans="1:14" s="44" customFormat="1" ht="45">
      <c r="A105" s="36">
        <v>357</v>
      </c>
      <c r="B105" s="32" t="s">
        <v>336</v>
      </c>
      <c r="C105" s="41" t="s">
        <v>337</v>
      </c>
      <c r="D105" s="42" t="s">
        <v>338</v>
      </c>
      <c r="E105" s="42" t="s">
        <v>339</v>
      </c>
      <c r="F105" s="32" t="s">
        <v>349</v>
      </c>
      <c r="G105" s="32" t="s">
        <v>444</v>
      </c>
      <c r="H105" s="32" t="s">
        <v>43</v>
      </c>
      <c r="I105" s="33"/>
      <c r="J105" s="55">
        <v>1425.54</v>
      </c>
      <c r="K105" s="34">
        <v>1425.54</v>
      </c>
      <c r="L105" s="35">
        <f t="shared" si="2"/>
        <v>0</v>
      </c>
      <c r="M105" s="35">
        <f t="shared" si="3"/>
        <v>0</v>
      </c>
      <c r="N105" s="43">
        <v>1</v>
      </c>
    </row>
    <row r="106" spans="1:14" s="44" customFormat="1" ht="22.5">
      <c r="A106" s="32">
        <v>388</v>
      </c>
      <c r="B106" s="32" t="s">
        <v>340</v>
      </c>
      <c r="C106" s="37" t="s">
        <v>341</v>
      </c>
      <c r="D106" s="32" t="s">
        <v>342</v>
      </c>
      <c r="E106" s="32" t="s">
        <v>343</v>
      </c>
      <c r="F106" s="32" t="s">
        <v>50</v>
      </c>
      <c r="G106" s="32" t="s">
        <v>445</v>
      </c>
      <c r="H106" s="32" t="s">
        <v>44</v>
      </c>
      <c r="I106" s="33"/>
      <c r="J106" s="56">
        <v>386.98</v>
      </c>
      <c r="K106" s="38">
        <v>104.55</v>
      </c>
      <c r="L106" s="35">
        <f t="shared" si="2"/>
        <v>0</v>
      </c>
      <c r="M106" s="35">
        <f t="shared" si="3"/>
        <v>0</v>
      </c>
      <c r="N106" s="43">
        <v>2</v>
      </c>
    </row>
    <row r="107" spans="1:14" ht="18" customHeight="1">
      <c r="A107" s="59" t="s">
        <v>10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3">
        <f>SUM(L6:L22,L25,L26:L106)</f>
        <v>0</v>
      </c>
      <c r="M107" s="53">
        <f>SUM(M6:M22,M25,M26:M106)</f>
        <v>0</v>
      </c>
      <c r="N107" s="54"/>
    </row>
    <row r="108" spans="1:14" ht="18" customHeight="1">
      <c r="A108" s="58" t="s">
        <v>11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28">
        <f>L107*M110</f>
        <v>0</v>
      </c>
      <c r="M108" s="31">
        <f>M107*M110</f>
        <v>0</v>
      </c>
      <c r="N108" s="39"/>
    </row>
    <row r="109" spans="1:14" ht="18" customHeight="1">
      <c r="A109" s="58" t="s">
        <v>12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28">
        <f>L107+L108</f>
        <v>0</v>
      </c>
      <c r="M109" s="31">
        <f>M107+M108</f>
        <v>0</v>
      </c>
      <c r="N109" s="39"/>
    </row>
    <row r="110" ht="12.75" hidden="1">
      <c r="M110" s="29">
        <v>0.1</v>
      </c>
    </row>
  </sheetData>
  <sheetProtection/>
  <mergeCells count="11">
    <mergeCell ref="A2:M2"/>
    <mergeCell ref="A3:M3"/>
    <mergeCell ref="A25:K25"/>
    <mergeCell ref="N23:N25"/>
    <mergeCell ref="J23:J24"/>
    <mergeCell ref="A109:K109"/>
    <mergeCell ref="A108:K108"/>
    <mergeCell ref="A107:K107"/>
    <mergeCell ref="A23:A24"/>
    <mergeCell ref="B23:B24"/>
    <mergeCell ref="K23:K24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463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specifikacija!L107</f>
        <v>0</v>
      </c>
      <c r="F6" s="14">
        <f>specifikacija!M107</f>
        <v>0</v>
      </c>
      <c r="G6" s="15">
        <f>F6*1.1</f>
        <v>0</v>
      </c>
    </row>
    <row r="7" spans="2:7" ht="36.75" customHeight="1" thickBot="1">
      <c r="B7" s="3" t="s">
        <v>19</v>
      </c>
      <c r="C7" s="25" t="s">
        <v>35</v>
      </c>
      <c r="E7" s="67" t="s">
        <v>17</v>
      </c>
      <c r="F7" s="68"/>
      <c r="G7" s="69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3" t="s">
        <v>32</v>
      </c>
      <c r="E13" s="8" t="s">
        <v>27</v>
      </c>
      <c r="F13" s="22">
        <f>SUBTOTAL(101,specifikacija!N6:N106)</f>
        <v>1.7878787878787878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4" t="s">
        <v>33</v>
      </c>
      <c r="C17" s="23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0"/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2018-10-31T07:17:29Z</dcterms:modified>
  <cp:category/>
  <cp:version/>
  <cp:contentType/>
  <cp:contentStatus/>
</cp:coreProperties>
</file>