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<sst xmlns="http://schemas.openxmlformats.org/spreadsheetml/2006/main" count="103" uniqueCount="76">
  <si>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</si>
  <si>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</si>
  <si>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</si>
  <si>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</si>
  <si>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</si>
  <si>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</si>
  <si>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</si>
  <si>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</si>
  <si>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</si>
  <si>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</si>
  <si>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</si>
  <si>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</si>
  <si>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</si>
  <si>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</si>
  <si>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</si>
  <si>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</si>
  <si>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</si>
  <si>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</si>
  <si>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</si>
  <si>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</si>
  <si>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</si>
  <si>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</si>
  <si>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</si>
  <si>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</si>
  <si>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</si>
  <si>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</si>
  <si>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</si>
  <si>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</si>
  <si>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</si>
  <si>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</si>
  <si>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</si>
  <si>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</si>
  <si>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</si>
  <si>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</si>
  <si>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</si>
  <si>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</si>
  <si>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</si>
  <si>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</si>
  <si>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</si>
  <si>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MEDICOM D.O.O.</t>
  </si>
  <si>
    <t>404-1-110/18-30</t>
  </si>
  <si>
    <t>Лекови са Листе Б и Листе Д Листе лекова за 2018. годину</t>
  </si>
  <si>
    <t>370</t>
  </si>
  <si>
    <t>371</t>
  </si>
  <si>
    <t>372</t>
  </si>
  <si>
    <t>373</t>
  </si>
  <si>
    <t>Укупна вредност за партију 370</t>
  </si>
  <si>
    <t>Укупна вредност за партију 371</t>
  </si>
  <si>
    <t>Укупна вредност за партију 372</t>
  </si>
  <si>
    <t>Укупна вредност за партију 373</t>
  </si>
  <si>
    <t>joversol 300 mg I/ml, 50 ml i 100 ml</t>
  </si>
  <si>
    <t>joversol 300 mg I/ml, 200 ml i 500 ml</t>
  </si>
  <si>
    <t>joversol 350 mg I/ml, 50 ml i 100 ml</t>
  </si>
  <si>
    <t>joversol 350 mg I/ml, 200 ml i 500 ml</t>
  </si>
  <si>
    <t>0199406</t>
  </si>
  <si>
    <t>0199413</t>
  </si>
  <si>
    <t>0199415</t>
  </si>
  <si>
    <t>0199416</t>
  </si>
  <si>
    <t>0199407</t>
  </si>
  <si>
    <t>0199408</t>
  </si>
  <si>
    <t>0199409</t>
  </si>
  <si>
    <t>0199410</t>
  </si>
  <si>
    <t>Optiray 300 - Joversol</t>
  </si>
  <si>
    <t>Optiray 300  - Joversol</t>
  </si>
  <si>
    <t>Optiray 350 - Joversol</t>
  </si>
  <si>
    <t>Liebel - Flarsheim Canada</t>
  </si>
  <si>
    <t>rastvor za injekciju/infuziju</t>
  </si>
  <si>
    <t>50 ml (300 mg I/ml) (63.6%)</t>
  </si>
  <si>
    <t>100 ml (300 mg I/ml)</t>
  </si>
  <si>
    <t>200 ml (300 mg I/ml)</t>
  </si>
  <si>
    <t>500 ml (300 mg I/ml)</t>
  </si>
  <si>
    <t>50 ml (350 mg I/ml) (74.1%)</t>
  </si>
  <si>
    <t>100 ml (350 mg I/ml)</t>
  </si>
  <si>
    <t>200 ml (350 mg I/ml)</t>
  </si>
  <si>
    <t>500 ml (350 mg I/ml)</t>
  </si>
  <si>
    <t>ml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</si>
</sst>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vertical="center" wrapText="1"/>
    </xf>
    <xf numFmtId="4" fontId="53" fillId="0" borderId="14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3" fontId="53" fillId="0" borderId="13" xfId="0" applyNumberFormat="1" applyFont="1" applyFill="1" applyBorder="1" applyAlignment="1">
      <alignment vertical="center" wrapText="1"/>
    </xf>
    <xf numFmtId="3" fontId="53" fillId="0" borderId="16" xfId="0" applyNumberFormat="1" applyFont="1" applyFill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1" xfId="0" applyNumberFormat="1" applyFont="1" applyFill="1" applyBorder="1" applyAlignment="1">
      <alignment horizontal="center" vertical="center" wrapText="1"/>
    </xf>
    <xf numFmtId="4" fontId="51" fillId="0" borderId="11" xfId="59" applyNumberFormat="1" applyFont="1" applyFill="1" applyBorder="1" applyAlignment="1">
      <alignment horizontal="center" vertical="center" wrapText="1"/>
      <protection/>
    </xf>
    <xf numFmtId="0" fontId="3" fillId="34" borderId="11" xfId="59" applyFont="1" applyFill="1" applyBorder="1" applyAlignment="1">
      <alignment horizontal="center" vertical="center" wrapText="1"/>
      <protection/>
    </xf>
    <xf numFmtId="0" fontId="52" fillId="0" borderId="11" xfId="59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3" fontId="6" fillId="35" borderId="11" xfId="57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4" fontId="55" fillId="0" borderId="11" xfId="0" applyNumberFormat="1" applyFont="1" applyFill="1" applyBorder="1" applyAlignment="1">
      <alignment horizontal="center" vertical="center" wrapText="1"/>
    </xf>
    <xf numFmtId="49" fontId="55" fillId="36" borderId="18" xfId="0" applyNumberFormat="1" applyFont="1" applyFill="1" applyBorder="1" applyAlignment="1">
      <alignment horizontal="center" vertical="center" wrapText="1"/>
    </xf>
    <xf numFmtId="0" fontId="55" fillId="36" borderId="18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6" fillId="36" borderId="18" xfId="60" applyNumberFormat="1" applyFont="1" applyFill="1" applyBorder="1" applyAlignment="1">
      <alignment horizontal="center" vertical="center" wrapText="1"/>
      <protection/>
    </xf>
    <xf numFmtId="0" fontId="55" fillId="33" borderId="18" xfId="0" applyFont="1" applyFill="1" applyBorder="1" applyAlignment="1">
      <alignment horizontal="center" vertical="center" wrapText="1"/>
    </xf>
    <xf numFmtId="4" fontId="55" fillId="33" borderId="18" xfId="0" applyNumberFormat="1" applyFont="1" applyFill="1" applyBorder="1" applyAlignment="1">
      <alignment horizontal="center" vertical="center" wrapText="1"/>
    </xf>
    <xf numFmtId="4" fontId="55" fillId="36" borderId="18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4" fontId="55" fillId="34" borderId="11" xfId="0" applyNumberFormat="1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right" vertical="center" wrapText="1"/>
    </xf>
    <xf numFmtId="0" fontId="55" fillId="34" borderId="19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49" fontId="6" fillId="35" borderId="11" xfId="57" applyNumberFormat="1" applyFont="1" applyFill="1" applyBorder="1" applyAlignment="1">
      <alignment horizontal="center" vertical="center"/>
      <protection/>
    </xf>
    <xf numFmtId="0" fontId="6" fillId="35" borderId="11" xfId="57" applyFont="1" applyFill="1" applyBorder="1" applyAlignment="1">
      <alignment horizontal="center" vertical="center" wrapText="1"/>
      <protection/>
    </xf>
    <xf numFmtId="0" fontId="7" fillId="35" borderId="20" xfId="57" applyFont="1" applyFill="1" applyBorder="1" applyAlignment="1">
      <alignment horizontal="right" vertical="center" wrapText="1"/>
      <protection/>
    </xf>
    <xf numFmtId="0" fontId="7" fillId="35" borderId="21" xfId="57" applyFont="1" applyFill="1" applyBorder="1" applyAlignment="1">
      <alignment horizontal="right" vertical="center" wrapText="1"/>
      <protection/>
    </xf>
    <xf numFmtId="0" fontId="7" fillId="35" borderId="17" xfId="57" applyFont="1" applyFill="1" applyBorder="1" applyAlignment="1">
      <alignment horizontal="right" vertical="center" wrapText="1"/>
      <protection/>
    </xf>
    <xf numFmtId="4" fontId="55" fillId="0" borderId="18" xfId="0" applyNumberFormat="1" applyFont="1" applyBorder="1" applyAlignment="1">
      <alignment horizontal="center" vertical="center" wrapText="1"/>
    </xf>
    <xf numFmtId="4" fontId="55" fillId="0" borderId="19" xfId="0" applyNumberFormat="1" applyFont="1" applyBorder="1" applyAlignment="1">
      <alignment horizontal="center" vertical="center" wrapText="1"/>
    </xf>
    <xf numFmtId="3" fontId="45" fillId="35" borderId="11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1" fontId="45" fillId="35" borderId="18" xfId="0" applyNumberFormat="1" applyFont="1" applyFill="1" applyBorder="1" applyAlignment="1">
      <alignment horizontal="center" vertical="center" wrapText="1"/>
    </xf>
    <xf numFmtId="1" fontId="45" fillId="35" borderId="22" xfId="0" applyNumberFormat="1" applyFont="1" applyFill="1" applyBorder="1" applyAlignment="1">
      <alignment horizontal="center" vertical="center" wrapText="1"/>
    </xf>
    <xf numFmtId="1" fontId="45" fillId="35" borderId="19" xfId="0" applyNumberFormat="1" applyFont="1" applyFill="1" applyBorder="1" applyAlignment="1">
      <alignment horizontal="center" vertical="center" wrapText="1"/>
    </xf>
    <xf numFmtId="4" fontId="53" fillId="34" borderId="15" xfId="0" applyNumberFormat="1" applyFont="1" applyFill="1" applyBorder="1" applyAlignment="1">
      <alignment horizontal="center" vertical="center" wrapText="1"/>
    </xf>
    <xf numFmtId="4" fontId="53" fillId="34" borderId="23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4" xfId="58"/>
    <cellStyle name="Normal 4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J1" sqref="J1:J16384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2.00390625" style="28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" hidden="1" customWidth="1"/>
    <col min="11" max="11" width="11.57421875" style="3" customWidth="1"/>
    <col min="12" max="12" width="13.421875" style="3" hidden="1" customWidth="1"/>
    <col min="13" max="13" width="16.28125" style="3" customWidth="1"/>
    <col min="14" max="14" width="14.421875" style="3" hidden="1" customWidth="1"/>
    <col min="15" max="16384" width="9.140625" style="3" customWidth="1"/>
  </cols>
  <sheetData>
    <row r="1" s="29" customFormat="1" ht="12.75">
      <c r="C1" s="28"/>
    </row>
    <row r="2" spans="1:14" ht="12.75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1"/>
    </row>
    <row r="3" spans="1:14" ht="12.75" customHeight="1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1"/>
    </row>
    <row r="4" ht="13.5" thickBot="1"/>
    <row r="5" spans="1:14" ht="45.75" customHeight="1" thickTop="1">
      <c r="A5" s="36" t="s">
        <v>36</v>
      </c>
      <c r="B5" s="36" t="s">
        <v>37</v>
      </c>
      <c r="C5" s="33" t="s">
        <v>0</v>
      </c>
      <c r="D5" s="34" t="s">
        <v>30</v>
      </c>
      <c r="E5" s="34" t="s">
        <v>2</v>
      </c>
      <c r="F5" s="34" t="s">
        <v>1</v>
      </c>
      <c r="G5" s="34" t="s">
        <v>31</v>
      </c>
      <c r="H5" s="37" t="s">
        <v>3</v>
      </c>
      <c r="I5" s="34" t="s">
        <v>4</v>
      </c>
      <c r="J5" s="38" t="s">
        <v>5</v>
      </c>
      <c r="K5" s="34" t="s">
        <v>6</v>
      </c>
      <c r="L5" s="39" t="s">
        <v>7</v>
      </c>
      <c r="M5" s="40" t="s">
        <v>8</v>
      </c>
      <c r="N5" s="2" t="s">
        <v>9</v>
      </c>
    </row>
    <row r="6" spans="1:14" s="35" customFormat="1" ht="33.75">
      <c r="A6" s="50" t="s">
        <v>42</v>
      </c>
      <c r="B6" s="51" t="s">
        <v>50</v>
      </c>
      <c r="C6" s="41" t="s">
        <v>54</v>
      </c>
      <c r="D6" s="41" t="s">
        <v>62</v>
      </c>
      <c r="E6" s="41" t="s">
        <v>65</v>
      </c>
      <c r="F6" s="42" t="s">
        <v>66</v>
      </c>
      <c r="G6" s="42" t="s">
        <v>67</v>
      </c>
      <c r="H6" s="43" t="s">
        <v>75</v>
      </c>
      <c r="I6" s="30"/>
      <c r="J6" s="55">
        <v>29.91</v>
      </c>
      <c r="K6" s="58">
        <v>23.53</v>
      </c>
      <c r="L6" s="32">
        <f>I6*J6</f>
        <v>0</v>
      </c>
      <c r="M6" s="32">
        <f>I6*K6</f>
        <v>0</v>
      </c>
      <c r="N6" s="59">
        <v>1</v>
      </c>
    </row>
    <row r="7" spans="1:14" s="35" customFormat="1" ht="22.5">
      <c r="A7" s="50"/>
      <c r="B7" s="51"/>
      <c r="C7" s="44" t="s">
        <v>55</v>
      </c>
      <c r="D7" s="41" t="s">
        <v>63</v>
      </c>
      <c r="E7" s="41" t="s">
        <v>65</v>
      </c>
      <c r="F7" s="42" t="s">
        <v>66</v>
      </c>
      <c r="G7" s="42" t="s">
        <v>68</v>
      </c>
      <c r="H7" s="43" t="s">
        <v>75</v>
      </c>
      <c r="I7" s="30"/>
      <c r="J7" s="56"/>
      <c r="K7" s="58"/>
      <c r="L7" s="32">
        <f>I7*J7</f>
        <v>0</v>
      </c>
      <c r="M7" s="32">
        <f>I7*K7</f>
        <v>0</v>
      </c>
      <c r="N7" s="60"/>
    </row>
    <row r="8" spans="1:14" s="35" customFormat="1" ht="12.75" customHeight="1">
      <c r="A8" s="50"/>
      <c r="B8" s="51"/>
      <c r="C8" s="52" t="s">
        <v>46</v>
      </c>
      <c r="D8" s="53"/>
      <c r="E8" s="53"/>
      <c r="F8" s="53"/>
      <c r="G8" s="53"/>
      <c r="H8" s="53"/>
      <c r="I8" s="53"/>
      <c r="J8" s="53"/>
      <c r="K8" s="54"/>
      <c r="L8" s="32">
        <f>SUM(L6:L7)</f>
        <v>0</v>
      </c>
      <c r="M8" s="32">
        <f>SUM(M6:M7)</f>
        <v>0</v>
      </c>
      <c r="N8" s="61"/>
    </row>
    <row r="9" spans="1:14" s="35" customFormat="1" ht="22.5">
      <c r="A9" s="50" t="s">
        <v>43</v>
      </c>
      <c r="B9" s="51" t="s">
        <v>51</v>
      </c>
      <c r="C9" s="41" t="s">
        <v>56</v>
      </c>
      <c r="D9" s="45" t="s">
        <v>63</v>
      </c>
      <c r="E9" s="45" t="s">
        <v>65</v>
      </c>
      <c r="F9" s="42" t="s">
        <v>66</v>
      </c>
      <c r="G9" s="42" t="s">
        <v>69</v>
      </c>
      <c r="H9" s="43" t="s">
        <v>75</v>
      </c>
      <c r="I9" s="30"/>
      <c r="J9" s="55">
        <v>25.52</v>
      </c>
      <c r="K9" s="58">
        <v>18.88</v>
      </c>
      <c r="L9" s="32">
        <f>I9*J9</f>
        <v>0</v>
      </c>
      <c r="M9" s="32">
        <f>I9*K9</f>
        <v>0</v>
      </c>
      <c r="N9" s="59">
        <v>1</v>
      </c>
    </row>
    <row r="10" spans="1:14" s="35" customFormat="1" ht="22.5">
      <c r="A10" s="50"/>
      <c r="B10" s="51"/>
      <c r="C10" s="44" t="s">
        <v>57</v>
      </c>
      <c r="D10" s="45" t="s">
        <v>62</v>
      </c>
      <c r="E10" s="45" t="s">
        <v>65</v>
      </c>
      <c r="F10" s="42" t="s">
        <v>66</v>
      </c>
      <c r="G10" s="42" t="s">
        <v>70</v>
      </c>
      <c r="H10" s="43" t="s">
        <v>75</v>
      </c>
      <c r="I10" s="30"/>
      <c r="J10" s="56"/>
      <c r="K10" s="58"/>
      <c r="L10" s="32">
        <f>I10*J10</f>
        <v>0</v>
      </c>
      <c r="M10" s="32">
        <f>I10*K10</f>
        <v>0</v>
      </c>
      <c r="N10" s="60"/>
    </row>
    <row r="11" spans="1:14" s="35" customFormat="1" ht="12.75" customHeight="1">
      <c r="A11" s="50"/>
      <c r="B11" s="51"/>
      <c r="C11" s="52" t="s">
        <v>47</v>
      </c>
      <c r="D11" s="53"/>
      <c r="E11" s="53"/>
      <c r="F11" s="53"/>
      <c r="G11" s="53"/>
      <c r="H11" s="53"/>
      <c r="I11" s="53"/>
      <c r="J11" s="53"/>
      <c r="K11" s="54"/>
      <c r="L11" s="32">
        <f>SUM(L9:L10)</f>
        <v>0</v>
      </c>
      <c r="M11" s="32">
        <f>SUM(M9:M10)</f>
        <v>0</v>
      </c>
      <c r="N11" s="61"/>
    </row>
    <row r="12" spans="1:14" s="35" customFormat="1" ht="33.75">
      <c r="A12" s="50" t="s">
        <v>44</v>
      </c>
      <c r="B12" s="51" t="s">
        <v>52</v>
      </c>
      <c r="C12" s="41" t="s">
        <v>58</v>
      </c>
      <c r="D12" s="45" t="s">
        <v>64</v>
      </c>
      <c r="E12" s="45" t="s">
        <v>65</v>
      </c>
      <c r="F12" s="42" t="s">
        <v>66</v>
      </c>
      <c r="G12" s="42" t="s">
        <v>71</v>
      </c>
      <c r="H12" s="43" t="s">
        <v>75</v>
      </c>
      <c r="I12" s="30"/>
      <c r="J12" s="55">
        <v>33.59</v>
      </c>
      <c r="K12" s="58">
        <v>23.53</v>
      </c>
      <c r="L12" s="32">
        <f>I12*J12</f>
        <v>0</v>
      </c>
      <c r="M12" s="32">
        <f>I12*K12</f>
        <v>0</v>
      </c>
      <c r="N12" s="59">
        <v>1</v>
      </c>
    </row>
    <row r="13" spans="1:14" s="35" customFormat="1" ht="22.5">
      <c r="A13" s="50"/>
      <c r="B13" s="51"/>
      <c r="C13" s="44" t="s">
        <v>59</v>
      </c>
      <c r="D13" s="45" t="s">
        <v>64</v>
      </c>
      <c r="E13" s="45" t="s">
        <v>65</v>
      </c>
      <c r="F13" s="42" t="s">
        <v>66</v>
      </c>
      <c r="G13" s="42" t="s">
        <v>72</v>
      </c>
      <c r="H13" s="43" t="s">
        <v>75</v>
      </c>
      <c r="I13" s="30"/>
      <c r="J13" s="56"/>
      <c r="K13" s="58"/>
      <c r="L13" s="32">
        <f>I13*J13</f>
        <v>0</v>
      </c>
      <c r="M13" s="32">
        <f>I13*K13</f>
        <v>0</v>
      </c>
      <c r="N13" s="60"/>
    </row>
    <row r="14" spans="1:14" s="35" customFormat="1" ht="12.75" customHeight="1">
      <c r="A14" s="50"/>
      <c r="B14" s="51"/>
      <c r="C14" s="52" t="s">
        <v>48</v>
      </c>
      <c r="D14" s="53"/>
      <c r="E14" s="53"/>
      <c r="F14" s="53"/>
      <c r="G14" s="53"/>
      <c r="H14" s="53"/>
      <c r="I14" s="53"/>
      <c r="J14" s="53"/>
      <c r="K14" s="54"/>
      <c r="L14" s="32">
        <f>SUM(L12:L13)</f>
        <v>0</v>
      </c>
      <c r="M14" s="32">
        <f>SUM(M12:M13)</f>
        <v>0</v>
      </c>
      <c r="N14" s="61"/>
    </row>
    <row r="15" spans="1:14" s="31" customFormat="1" ht="21.75" customHeight="1">
      <c r="A15" s="50" t="s">
        <v>45</v>
      </c>
      <c r="B15" s="51" t="s">
        <v>53</v>
      </c>
      <c r="C15" s="41" t="s">
        <v>60</v>
      </c>
      <c r="D15" s="45" t="s">
        <v>64</v>
      </c>
      <c r="E15" s="45" t="s">
        <v>65</v>
      </c>
      <c r="F15" s="42" t="s">
        <v>66</v>
      </c>
      <c r="G15" s="42" t="s">
        <v>73</v>
      </c>
      <c r="H15" s="43" t="s">
        <v>75</v>
      </c>
      <c r="I15" s="30"/>
      <c r="J15" s="55">
        <v>25.52</v>
      </c>
      <c r="K15" s="58">
        <v>17.84</v>
      </c>
      <c r="L15" s="32">
        <f>I15*J15</f>
        <v>0</v>
      </c>
      <c r="M15" s="32">
        <f>I15*K15</f>
        <v>0</v>
      </c>
      <c r="N15" s="57">
        <v>1</v>
      </c>
    </row>
    <row r="16" spans="1:14" s="31" customFormat="1" ht="21.75" customHeight="1">
      <c r="A16" s="50"/>
      <c r="B16" s="51"/>
      <c r="C16" s="44" t="s">
        <v>61</v>
      </c>
      <c r="D16" s="45" t="s">
        <v>64</v>
      </c>
      <c r="E16" s="45" t="s">
        <v>65</v>
      </c>
      <c r="F16" s="42" t="s">
        <v>66</v>
      </c>
      <c r="G16" s="42" t="s">
        <v>74</v>
      </c>
      <c r="H16" s="43" t="s">
        <v>75</v>
      </c>
      <c r="I16" s="30"/>
      <c r="J16" s="56"/>
      <c r="K16" s="58"/>
      <c r="L16" s="32">
        <f>I16*J16</f>
        <v>0</v>
      </c>
      <c r="M16" s="32">
        <f>I16*K16</f>
        <v>0</v>
      </c>
      <c r="N16" s="57"/>
    </row>
    <row r="17" spans="1:14" s="31" customFormat="1" ht="12.75">
      <c r="A17" s="50"/>
      <c r="B17" s="51"/>
      <c r="C17" s="52" t="s">
        <v>49</v>
      </c>
      <c r="D17" s="53"/>
      <c r="E17" s="53"/>
      <c r="F17" s="53"/>
      <c r="G17" s="53"/>
      <c r="H17" s="53"/>
      <c r="I17" s="53"/>
      <c r="J17" s="53"/>
      <c r="K17" s="54"/>
      <c r="L17" s="32">
        <f>SUM(L15:L16)</f>
        <v>0</v>
      </c>
      <c r="M17" s="32">
        <f>SUM(M15:M16)</f>
        <v>0</v>
      </c>
      <c r="N17" s="57"/>
    </row>
    <row r="18" spans="1:14" ht="18" customHeight="1">
      <c r="A18" s="47" t="s">
        <v>10</v>
      </c>
      <c r="B18" s="47"/>
      <c r="C18" s="48"/>
      <c r="D18" s="48"/>
      <c r="E18" s="48"/>
      <c r="F18" s="47"/>
      <c r="G18" s="47"/>
      <c r="H18" s="47"/>
      <c r="I18" s="47"/>
      <c r="J18" s="47"/>
      <c r="K18" s="47"/>
      <c r="L18" s="46">
        <f>SUM(L8,L11,L14,L17)</f>
        <v>0</v>
      </c>
      <c r="M18" s="46">
        <f>SUM(M8,M11,M14,M17)</f>
        <v>0</v>
      </c>
      <c r="N18" s="20"/>
    </row>
    <row r="19" spans="1:14" ht="18" customHeight="1">
      <c r="A19" s="47" t="s">
        <v>11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f>L18*M21</f>
        <v>0</v>
      </c>
      <c r="M19" s="46">
        <f>M18*M21</f>
        <v>0</v>
      </c>
      <c r="N19" s="20"/>
    </row>
    <row r="20" spans="1:14" ht="18" customHeight="1">
      <c r="A20" s="47" t="s">
        <v>12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6">
        <f>L18+L19</f>
        <v>0</v>
      </c>
      <c r="M20" s="46">
        <f>M18+M19</f>
        <v>0</v>
      </c>
      <c r="N20" s="20"/>
    </row>
    <row r="21" ht="12.75" hidden="1">
      <c r="M21" s="3">
        <v>0.1</v>
      </c>
    </row>
  </sheetData>
  <sheetProtection/>
  <mergeCells count="29">
    <mergeCell ref="C11:K11"/>
    <mergeCell ref="C8:K8"/>
    <mergeCell ref="J6:J7"/>
    <mergeCell ref="J9:J10"/>
    <mergeCell ref="J12:J13"/>
    <mergeCell ref="N6:N8"/>
    <mergeCell ref="N9:N11"/>
    <mergeCell ref="N12:N14"/>
    <mergeCell ref="K6:K7"/>
    <mergeCell ref="K9:K10"/>
    <mergeCell ref="J15:J16"/>
    <mergeCell ref="N15:N17"/>
    <mergeCell ref="A15:A17"/>
    <mergeCell ref="B15:B17"/>
    <mergeCell ref="A12:A14"/>
    <mergeCell ref="B12:B14"/>
    <mergeCell ref="K15:K16"/>
    <mergeCell ref="C14:K14"/>
    <mergeCell ref="K12:K13"/>
    <mergeCell ref="A20:K20"/>
    <mergeCell ref="A19:K19"/>
    <mergeCell ref="A18:K18"/>
    <mergeCell ref="A2:M2"/>
    <mergeCell ref="A3:M3"/>
    <mergeCell ref="A9:A11"/>
    <mergeCell ref="B9:B11"/>
    <mergeCell ref="A6:A8"/>
    <mergeCell ref="B6:B8"/>
    <mergeCell ref="C17:K17"/>
  </mergeCells>
  <printOptions/>
  <pageMargins left="0.2" right="0.2" top="0.2" bottom="0.25" header="0.2" footer="0.3"/>
  <pageSetup orientation="landscape" scale="93" r:id="rId1"/>
  <ignoredErrors>
    <ignoredError sqref="L17 L19:M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39</v>
      </c>
    </row>
    <row r="4" ht="15" thickBot="1"/>
    <row r="5" spans="2:7" ht="24.75" thickBot="1">
      <c r="B5" s="4" t="s">
        <v>18</v>
      </c>
      <c r="C5" s="5" t="s">
        <v>40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SUM(specifikacija!L18)</f>
        <v>0</v>
      </c>
      <c r="F6" s="15">
        <f>SUM(specifikacija!M18)</f>
        <v>0</v>
      </c>
      <c r="G6" s="16">
        <f>SUM(specifikacija!M20)</f>
        <v>0</v>
      </c>
    </row>
    <row r="7" spans="2:7" ht="36.75" customHeight="1" thickBot="1">
      <c r="B7" s="4" t="s">
        <v>19</v>
      </c>
      <c r="C7" s="27" t="s">
        <v>35</v>
      </c>
      <c r="E7" s="62" t="s">
        <v>17</v>
      </c>
      <c r="F7" s="63"/>
      <c r="G7" s="64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5" t="s">
        <v>32</v>
      </c>
      <c r="E13" s="9" t="s">
        <v>27</v>
      </c>
      <c r="F13" s="24">
        <f>SUBTOTAL(101,specifikacija!N6:N17)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23</v>
      </c>
      <c r="C15" s="5" t="s">
        <v>41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6" t="s">
        <v>33</v>
      </c>
      <c r="C17" s="25" t="s">
        <v>34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4" ht="14.25">
      <c r="F24" s="22"/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2018-10-31T07:04:18Z</dcterms:modified>
  <cp:category/>
  <cp:version/>
  <cp:contentType/>
  <cp:contentStatus/>
</cp:coreProperties>
</file>