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<sst xmlns="http://schemas.openxmlformats.org/spreadsheetml/2006/main" count="64" uniqueCount="59">
  <si>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</si>
  <si>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</si>
  <si>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</si>
  <si>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</si>
  <si>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</si>
  <si>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</si>
  <si>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</si>
  <si>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</si>
  <si>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</si>
  <si>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</si>
  <si>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</si>
  <si>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</si>
  <si>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</si>
  <si>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</si>
  <si>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</si>
  <si>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</si>
  <si>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</si>
  <si>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</si>
  <si>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</si>
  <si>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</si>
  <si>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</si>
  <si>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</si>
  <si>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</si>
  <si>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</si>
  <si>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</si>
  <si>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</si>
  <si>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</si>
  <si>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</si>
  <si>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</si>
  <si>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</si>
  <si>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</si>
  <si>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</si>
  <si>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bočica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</si>
  <si>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</si>
  <si>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</si>
  <si>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</si>
  <si>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</si>
  <si>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</si>
  <si>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</si>
  <si>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</si>
  <si>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0062162 0062164</t>
  </si>
  <si>
    <t>0119157</t>
  </si>
  <si>
    <t>0119158</t>
  </si>
  <si>
    <t>BAXTER AG, Austrija;  OCTAPHARMA AB, Švedska;</t>
  </si>
  <si>
    <t>Lyomark Pharma GMBH, Nemačka</t>
  </si>
  <si>
    <t>prašak i rastvarač za rastvor za infuziju</t>
  </si>
  <si>
    <t>prašak i rastvarač za suspenziju za endotraheopulmonalno ukapavanje</t>
  </si>
  <si>
    <t>1000 i.j./20 ml</t>
  </si>
  <si>
    <t>1,2 ml (45 mg/ml)</t>
  </si>
  <si>
    <t>2,4 ml (45 mg/ml)</t>
  </si>
  <si>
    <t>injekcioni špric</t>
  </si>
  <si>
    <t>Antitrombin III Baxter      Atenativ® 1000</t>
  </si>
  <si>
    <t>Alveofact®</t>
  </si>
  <si>
    <t>antitrombin III 1000 i.j.</t>
  </si>
  <si>
    <t>fosfolipidna frakcija iz pluća goveda (surfakant), 1,2 ml (45 mg/ml)</t>
  </si>
  <si>
    <t>fosfolipidna frakcija iz pluća goveda (surfakant), 2,4 ml (45 mg/ml)</t>
  </si>
  <si>
    <t>FARMIX D.O.O.</t>
  </si>
  <si>
    <t>404-1-110/18-30</t>
  </si>
  <si>
    <t>Лекови са Листе Б и Листе Д Листе лекова за 2018. годину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</si>
</sst>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63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sz val="8"/>
      <color rgb="FF1B1B1B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medium"/>
      <top style="thin"/>
      <bottom style="medium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52" fillId="0" borderId="0" xfId="0" applyFont="1" applyAlignment="1">
      <alignment/>
    </xf>
    <xf numFmtId="4" fontId="47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54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3" fillId="0" borderId="11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55" fillId="0" borderId="12" xfId="0" applyNumberFormat="1" applyFont="1" applyFill="1" applyBorder="1" applyAlignment="1">
      <alignment vertical="center" wrapText="1"/>
    </xf>
    <xf numFmtId="4" fontId="55" fillId="0" borderId="14" xfId="0" applyNumberFormat="1" applyFont="1" applyFill="1" applyBorder="1" applyAlignment="1">
      <alignment vertical="center" wrapText="1"/>
    </xf>
    <xf numFmtId="3" fontId="55" fillId="0" borderId="15" xfId="0" applyNumberFormat="1" applyFont="1" applyFill="1" applyBorder="1" applyAlignment="1">
      <alignment vertical="center" wrapText="1"/>
    </xf>
    <xf numFmtId="3" fontId="55" fillId="0" borderId="13" xfId="0" applyNumberFormat="1" applyFont="1" applyFill="1" applyBorder="1" applyAlignment="1">
      <alignment vertical="center" wrapText="1"/>
    </xf>
    <xf numFmtId="3" fontId="55" fillId="0" borderId="16" xfId="0" applyNumberFormat="1" applyFont="1" applyFill="1" applyBorder="1" applyAlignment="1">
      <alignment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4" fontId="52" fillId="0" borderId="0" xfId="0" applyNumberFormat="1" applyFont="1" applyAlignment="1">
      <alignment/>
    </xf>
    <xf numFmtId="0" fontId="47" fillId="0" borderId="0" xfId="0" applyFont="1" applyAlignment="1">
      <alignment horizontal="center" vertical="center" wrapText="1"/>
    </xf>
    <xf numFmtId="3" fontId="56" fillId="0" borderId="11" xfId="0" applyNumberFormat="1" applyFont="1" applyFill="1" applyBorder="1" applyAlignment="1">
      <alignment horizontal="center" vertical="center" wrapText="1"/>
    </xf>
    <xf numFmtId="4" fontId="53" fillId="0" borderId="11" xfId="58" applyNumberFormat="1" applyFont="1" applyFill="1" applyBorder="1" applyAlignment="1">
      <alignment horizontal="center" vertical="center" wrapText="1"/>
      <protection/>
    </xf>
    <xf numFmtId="0" fontId="3" fillId="34" borderId="11" xfId="58" applyFont="1" applyFill="1" applyBorder="1" applyAlignment="1">
      <alignment horizontal="center" vertical="center" wrapText="1"/>
      <protection/>
    </xf>
    <xf numFmtId="0" fontId="54" fillId="0" borderId="11" xfId="58" applyFont="1" applyBorder="1" applyAlignment="1">
      <alignment horizontal="center" vertical="center" wrapText="1"/>
      <protection/>
    </xf>
    <xf numFmtId="49" fontId="47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" fontId="57" fillId="34" borderId="11" xfId="0" applyNumberFormat="1" applyFont="1" applyFill="1" applyBorder="1" applyAlignment="1">
      <alignment vertical="center" wrapText="1"/>
    </xf>
    <xf numFmtId="0" fontId="58" fillId="0" borderId="0" xfId="0" applyFont="1" applyAlignment="1">
      <alignment/>
    </xf>
    <xf numFmtId="4" fontId="47" fillId="0" borderId="0" xfId="0" applyNumberFormat="1" applyFont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wrapText="1"/>
    </xf>
    <xf numFmtId="49" fontId="57" fillId="35" borderId="11" xfId="0" applyNumberFormat="1" applyFont="1" applyFill="1" applyBorder="1" applyAlignment="1">
      <alignment horizontal="center" vertical="center" wrapText="1"/>
    </xf>
    <xf numFmtId="0" fontId="57" fillId="35" borderId="11" xfId="0" applyFont="1" applyFill="1" applyBorder="1" applyAlignment="1">
      <alignment horizontal="center" vertical="center" wrapText="1"/>
    </xf>
    <xf numFmtId="0" fontId="6" fillId="35" borderId="11" xfId="59" applyNumberFormat="1" applyFont="1" applyFill="1" applyBorder="1" applyAlignment="1">
      <alignment horizontal="center" vertical="center" wrapText="1"/>
      <protection/>
    </xf>
    <xf numFmtId="4" fontId="57" fillId="33" borderId="11" xfId="0" applyNumberFormat="1" applyFont="1" applyFill="1" applyBorder="1" applyAlignment="1">
      <alignment horizontal="center" vertical="center" wrapText="1"/>
    </xf>
    <xf numFmtId="4" fontId="57" fillId="35" borderId="11" xfId="0" applyNumberFormat="1" applyFont="1" applyFill="1" applyBorder="1" applyAlignment="1">
      <alignment horizontal="center" vertical="center" wrapText="1"/>
    </xf>
    <xf numFmtId="4" fontId="57" fillId="34" borderId="11" xfId="0" applyNumberFormat="1" applyFont="1" applyFill="1" applyBorder="1" applyAlignment="1">
      <alignment horizontal="right" vertical="center" wrapText="1"/>
    </xf>
    <xf numFmtId="4" fontId="57" fillId="34" borderId="18" xfId="0" applyNumberFormat="1" applyFont="1" applyFill="1" applyBorder="1" applyAlignment="1">
      <alignment vertical="center" wrapText="1"/>
    </xf>
    <xf numFmtId="0" fontId="47" fillId="0" borderId="19" xfId="0" applyFont="1" applyBorder="1" applyAlignment="1">
      <alignment horizontal="center" vertical="center" wrapText="1"/>
    </xf>
    <xf numFmtId="3" fontId="6" fillId="36" borderId="20" xfId="57" applyNumberFormat="1" applyFont="1" applyFill="1" applyBorder="1" applyAlignment="1">
      <alignment horizontal="center" vertical="center" wrapText="1"/>
      <protection/>
    </xf>
    <xf numFmtId="0" fontId="59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3" fontId="6" fillId="36" borderId="11" xfId="57" applyNumberFormat="1" applyFont="1" applyFill="1" applyBorder="1" applyAlignment="1">
      <alignment horizontal="center" vertical="center" wrapText="1"/>
      <protection/>
    </xf>
    <xf numFmtId="4" fontId="61" fillId="0" borderId="11" xfId="0" applyNumberFormat="1" applyFont="1" applyBorder="1" applyAlignment="1">
      <alignment horizontal="center" vertical="center"/>
    </xf>
    <xf numFmtId="4" fontId="62" fillId="0" borderId="11" xfId="0" applyNumberFormat="1" applyFont="1" applyBorder="1" applyAlignment="1">
      <alignment horizontal="center" vertical="center" wrapText="1"/>
    </xf>
    <xf numFmtId="4" fontId="6" fillId="36" borderId="11" xfId="57" applyNumberFormat="1" applyFont="1" applyFill="1" applyBorder="1" applyAlignment="1">
      <alignment horizontal="right" vertical="center" wrapText="1"/>
      <protection/>
    </xf>
    <xf numFmtId="0" fontId="59" fillId="0" borderId="11" xfId="0" applyFont="1" applyBorder="1" applyAlignment="1">
      <alignment horizontal="center" vertical="center"/>
    </xf>
    <xf numFmtId="49" fontId="59" fillId="0" borderId="11" xfId="0" applyNumberFormat="1" applyFont="1" applyBorder="1" applyAlignment="1">
      <alignment horizontal="center" vertical="center" wrapText="1"/>
    </xf>
    <xf numFmtId="49" fontId="60" fillId="0" borderId="11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7" fillId="34" borderId="11" xfId="0" applyFont="1" applyFill="1" applyBorder="1" applyAlignment="1">
      <alignment horizontal="right" vertical="center" wrapText="1"/>
    </xf>
    <xf numFmtId="0" fontId="57" fillId="34" borderId="18" xfId="0" applyFont="1" applyFill="1" applyBorder="1" applyAlignment="1">
      <alignment horizontal="right" vertical="center" wrapText="1"/>
    </xf>
    <xf numFmtId="4" fontId="55" fillId="34" borderId="15" xfId="0" applyNumberFormat="1" applyFont="1" applyFill="1" applyBorder="1" applyAlignment="1">
      <alignment horizontal="center" vertical="center" wrapText="1"/>
    </xf>
    <xf numFmtId="4" fontId="55" fillId="34" borderId="21" xfId="0" applyNumberFormat="1" applyFont="1" applyFill="1" applyBorder="1" applyAlignment="1">
      <alignment horizontal="center" vertical="center" wrapText="1"/>
    </xf>
    <xf numFmtId="4" fontId="55" fillId="34" borderId="16" xfId="0" applyNumberFormat="1" applyFont="1" applyFill="1" applyBorder="1" applyAlignment="1">
      <alignment horizontal="center" vertical="center" wrapText="1"/>
    </xf>
    <xf numFmtId="4" fontId="63" fillId="0" borderId="11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8.421875" style="23" customWidth="1"/>
    <col min="2" max="2" width="14.140625" style="23" customWidth="1"/>
    <col min="3" max="3" width="10.28125" style="28" customWidth="1"/>
    <col min="4" max="4" width="15.7109375" style="3" customWidth="1"/>
    <col min="5" max="5" width="19.00390625" style="3" customWidth="1"/>
    <col min="6" max="6" width="15.57421875" style="3" bestFit="1" customWidth="1"/>
    <col min="7" max="7" width="10.28125" style="3" customWidth="1"/>
    <col min="8" max="8" width="10.00390625" style="3" customWidth="1"/>
    <col min="9" max="9" width="10.8515625" style="3" customWidth="1"/>
    <col min="10" max="10" width="11.00390625" style="32" hidden="1" customWidth="1"/>
    <col min="11" max="11" width="11.57421875" style="32" customWidth="1"/>
    <col min="12" max="12" width="13.421875" style="32" hidden="1" customWidth="1"/>
    <col min="13" max="13" width="15.140625" style="32" customWidth="1"/>
    <col min="14" max="14" width="14.421875" style="3" hidden="1" customWidth="1"/>
    <col min="15" max="16384" width="9.140625" style="3" customWidth="1"/>
  </cols>
  <sheetData>
    <row r="1" spans="3:13" s="29" customFormat="1" ht="12.75">
      <c r="C1" s="28"/>
      <c r="J1" s="32"/>
      <c r="K1" s="32"/>
      <c r="L1" s="32"/>
      <c r="M1" s="32"/>
    </row>
    <row r="2" spans="1:14" ht="12.75" customHeight="1">
      <c r="A2" s="52" t="s">
        <v>39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21"/>
    </row>
    <row r="3" spans="1:14" ht="12.75" customHeight="1">
      <c r="A3" s="52" t="s">
        <v>56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21"/>
    </row>
    <row r="4" ht="13.5" thickBot="1"/>
    <row r="5" spans="1:14" ht="45.75" customHeight="1" thickTop="1">
      <c r="A5" s="33" t="s">
        <v>37</v>
      </c>
      <c r="B5" s="33" t="s">
        <v>38</v>
      </c>
      <c r="C5" s="34" t="s">
        <v>0</v>
      </c>
      <c r="D5" s="35" t="s">
        <v>30</v>
      </c>
      <c r="E5" s="35" t="s">
        <v>2</v>
      </c>
      <c r="F5" s="35" t="s">
        <v>1</v>
      </c>
      <c r="G5" s="35" t="s">
        <v>31</v>
      </c>
      <c r="H5" s="36" t="s">
        <v>3</v>
      </c>
      <c r="I5" s="35" t="s">
        <v>4</v>
      </c>
      <c r="J5" s="37" t="s">
        <v>5</v>
      </c>
      <c r="K5" s="38" t="s">
        <v>6</v>
      </c>
      <c r="L5" s="37" t="s">
        <v>7</v>
      </c>
      <c r="M5" s="38" t="s">
        <v>8</v>
      </c>
      <c r="N5" s="2" t="s">
        <v>9</v>
      </c>
    </row>
    <row r="6" spans="1:14" s="31" customFormat="1" ht="34.5" thickBot="1">
      <c r="A6" s="43">
        <v>29</v>
      </c>
      <c r="B6" s="43" t="s">
        <v>53</v>
      </c>
      <c r="C6" s="44" t="s">
        <v>40</v>
      </c>
      <c r="D6" s="43" t="s">
        <v>51</v>
      </c>
      <c r="E6" s="43" t="s">
        <v>43</v>
      </c>
      <c r="F6" s="43" t="s">
        <v>45</v>
      </c>
      <c r="G6" s="43" t="s">
        <v>47</v>
      </c>
      <c r="H6" s="43" t="s">
        <v>32</v>
      </c>
      <c r="I6" s="45"/>
      <c r="J6" s="46">
        <v>51916.4</v>
      </c>
      <c r="K6" s="58">
        <v>51799.4</v>
      </c>
      <c r="L6" s="48">
        <f>I6*J6</f>
        <v>0</v>
      </c>
      <c r="M6" s="48">
        <f>I6*K6</f>
        <v>0</v>
      </c>
      <c r="N6" s="42">
        <v>1</v>
      </c>
    </row>
    <row r="7" spans="1:14" s="31" customFormat="1" ht="57" thickBot="1">
      <c r="A7" s="49">
        <v>353</v>
      </c>
      <c r="B7" s="43" t="s">
        <v>54</v>
      </c>
      <c r="C7" s="50" t="s">
        <v>41</v>
      </c>
      <c r="D7" s="43" t="s">
        <v>52</v>
      </c>
      <c r="E7" s="43" t="s">
        <v>44</v>
      </c>
      <c r="F7" s="43" t="s">
        <v>46</v>
      </c>
      <c r="G7" s="43" t="s">
        <v>48</v>
      </c>
      <c r="H7" s="43" t="s">
        <v>50</v>
      </c>
      <c r="I7" s="45"/>
      <c r="J7" s="46">
        <v>24872.8</v>
      </c>
      <c r="K7" s="47">
        <v>20765</v>
      </c>
      <c r="L7" s="48">
        <f>I7*J7</f>
        <v>0</v>
      </c>
      <c r="M7" s="48">
        <f>I7*K7</f>
        <v>0</v>
      </c>
      <c r="N7" s="42">
        <v>1</v>
      </c>
    </row>
    <row r="8" spans="1:14" s="31" customFormat="1" ht="57" thickBot="1">
      <c r="A8" s="43">
        <v>354</v>
      </c>
      <c r="B8" s="43" t="s">
        <v>55</v>
      </c>
      <c r="C8" s="51" t="s">
        <v>42</v>
      </c>
      <c r="D8" s="43" t="s">
        <v>52</v>
      </c>
      <c r="E8" s="43" t="s">
        <v>44</v>
      </c>
      <c r="F8" s="43" t="s">
        <v>46</v>
      </c>
      <c r="G8" s="43" t="s">
        <v>49</v>
      </c>
      <c r="H8" s="43" t="s">
        <v>50</v>
      </c>
      <c r="I8" s="45"/>
      <c r="J8" s="47">
        <v>49000.6</v>
      </c>
      <c r="K8" s="47">
        <v>41530</v>
      </c>
      <c r="L8" s="48">
        <f>I8*J8</f>
        <v>0</v>
      </c>
      <c r="M8" s="48">
        <f>I8*K8</f>
        <v>0</v>
      </c>
      <c r="N8" s="42">
        <v>1</v>
      </c>
    </row>
    <row r="9" spans="1:14" ht="18" customHeight="1">
      <c r="A9" s="54" t="s">
        <v>10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40">
        <f>SUM(L6:L8)</f>
        <v>0</v>
      </c>
      <c r="M9" s="40">
        <f>SUM(M6:M8)</f>
        <v>0</v>
      </c>
      <c r="N9" s="41"/>
    </row>
    <row r="10" spans="1:14" ht="18" customHeight="1">
      <c r="A10" s="53" t="s">
        <v>11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30">
        <f>L9*M12</f>
        <v>0</v>
      </c>
      <c r="M10" s="39">
        <f>M9*M12</f>
        <v>0</v>
      </c>
      <c r="N10" s="20"/>
    </row>
    <row r="11" spans="1:14" ht="18" customHeight="1">
      <c r="A11" s="53" t="s">
        <v>12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30">
        <f>L9+L10</f>
        <v>0</v>
      </c>
      <c r="M11" s="39">
        <f>M9+M10</f>
        <v>0</v>
      </c>
      <c r="N11" s="20"/>
    </row>
    <row r="12" ht="13.5" hidden="1" thickTop="1">
      <c r="M12" s="32">
        <v>0.1</v>
      </c>
    </row>
  </sheetData>
  <sheetProtection/>
  <mergeCells count="5">
    <mergeCell ref="A2:M2"/>
    <mergeCell ref="A3:M3"/>
    <mergeCell ref="A11:K11"/>
    <mergeCell ref="A10:K10"/>
    <mergeCell ref="A9:K9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1" t="s">
        <v>13</v>
      </c>
      <c r="C2" s="11"/>
      <c r="D2" s="11"/>
      <c r="E2" s="11" t="s">
        <v>56</v>
      </c>
    </row>
    <row r="4" ht="15" thickBot="1"/>
    <row r="5" spans="2:7" ht="24.75" thickBot="1">
      <c r="B5" s="4" t="s">
        <v>18</v>
      </c>
      <c r="C5" s="5" t="s">
        <v>57</v>
      </c>
      <c r="E5" s="12" t="s">
        <v>14</v>
      </c>
      <c r="F5" s="13" t="s">
        <v>15</v>
      </c>
      <c r="G5" s="14" t="s">
        <v>16</v>
      </c>
    </row>
    <row r="6" spans="2:7" ht="15" thickBot="1">
      <c r="B6" s="6"/>
      <c r="C6" s="7"/>
      <c r="E6" s="15">
        <f>specifikacija!L6+specifikacija!L7+specifikacija!L8</f>
        <v>0</v>
      </c>
      <c r="F6" s="15">
        <f>specifikacija!M6+specifikacija!M7+specifikacija!M8</f>
        <v>0</v>
      </c>
      <c r="G6" s="16">
        <f>F6*1.1</f>
        <v>0</v>
      </c>
    </row>
    <row r="7" spans="2:7" ht="36.75" customHeight="1" thickBot="1">
      <c r="B7" s="4" t="s">
        <v>19</v>
      </c>
      <c r="C7" s="27" t="s">
        <v>36</v>
      </c>
      <c r="E7" s="55" t="s">
        <v>17</v>
      </c>
      <c r="F7" s="56"/>
      <c r="G7" s="57"/>
    </row>
    <row r="8" spans="2:7" ht="15" thickBot="1">
      <c r="B8" s="6"/>
      <c r="C8" s="7"/>
      <c r="E8" s="17">
        <f>E6/1000</f>
        <v>0</v>
      </c>
      <c r="F8" s="18">
        <f>F6/1000</f>
        <v>0</v>
      </c>
      <c r="G8" s="19">
        <f>G6/1000</f>
        <v>0</v>
      </c>
    </row>
    <row r="9" spans="2:7" ht="15">
      <c r="B9" s="4" t="s">
        <v>20</v>
      </c>
      <c r="C9" s="8" t="s">
        <v>29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21</v>
      </c>
      <c r="C11" s="8" t="s">
        <v>25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22</v>
      </c>
      <c r="C13" s="25" t="s">
        <v>33</v>
      </c>
      <c r="E13" s="9" t="s">
        <v>27</v>
      </c>
      <c r="F13" s="24">
        <f>SUBTOTAL(101,specifikacija!N6:N8)</f>
        <v>1</v>
      </c>
      <c r="G13" s="6"/>
    </row>
    <row r="14" spans="2:7" ht="14.25">
      <c r="B14" s="6"/>
      <c r="C14" s="7"/>
      <c r="E14" s="7"/>
      <c r="F14" s="7"/>
      <c r="G14" s="6"/>
    </row>
    <row r="15" spans="2:6" ht="25.5">
      <c r="B15" s="4" t="s">
        <v>23</v>
      </c>
      <c r="C15" s="5" t="s">
        <v>58</v>
      </c>
      <c r="E15" s="9" t="s">
        <v>28</v>
      </c>
      <c r="F15" s="8" t="s">
        <v>26</v>
      </c>
    </row>
    <row r="16" spans="2:3" ht="14.25">
      <c r="B16" s="6"/>
      <c r="C16" s="7"/>
    </row>
    <row r="17" spans="2:3" ht="15">
      <c r="B17" s="26" t="s">
        <v>34</v>
      </c>
      <c r="C17" s="25" t="s">
        <v>35</v>
      </c>
    </row>
    <row r="18" spans="2:3" ht="14.25">
      <c r="B18" s="6"/>
      <c r="C18" s="7"/>
    </row>
    <row r="19" spans="2:3" ht="15">
      <c r="B19" s="4" t="s">
        <v>24</v>
      </c>
      <c r="C19" s="10">
        <v>33600000</v>
      </c>
    </row>
    <row r="24" ht="14.25">
      <c r="F24" s="22"/>
    </row>
    <row r="25" ht="14.25">
      <c r="G25" s="22"/>
    </row>
    <row r="26" ht="14.25">
      <c r="G26" s="22"/>
    </row>
    <row r="27" ht="14.25">
      <c r="G27" s="22"/>
    </row>
    <row r="28" ht="14.25">
      <c r="G28" s="22"/>
    </row>
    <row r="29" ht="14.25">
      <c r="G29" s="22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2019-03-22T11:57:26Z</dcterms:modified>
  <cp:category/>
  <cp:version/>
  <cp:contentType/>
  <cp:contentStatus/>
</cp:coreProperties>
</file>