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<sst xmlns="http://schemas.openxmlformats.org/spreadsheetml/2006/main" count="649" uniqueCount="459">
  <si>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</si>
  <si>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</si>
  <si>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</si>
  <si>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</si>
  <si>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</si>
  <si>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</si>
  <si>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</si>
  <si>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</si>
  <si>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</si>
  <si>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</si>
  <si>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</si>
  <si>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</si>
  <si>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</si>
  <si>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</si>
  <si>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</si>
  <si>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</si>
  <si>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</si>
  <si>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</si>
  <si>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</si>
  <si>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</si>
  <si>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</si>
  <si>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</si>
  <si>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</si>
  <si>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</si>
  <si>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</si>
  <si>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</si>
  <si>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</si>
  <si>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</si>
  <si>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</si>
  <si>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</si>
  <si>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</si>
  <si>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</si>
  <si>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</si>
  <si>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</si>
  <si>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</si>
  <si>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</si>
  <si>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</si>
  <si>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</si>
  <si>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</si>
  <si>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404-1-110/18-30</t>
  </si>
  <si>
    <t>Лекова са Листе Б и Листе Д Листе лекова за 2018. годину</t>
  </si>
  <si>
    <t>rastvor za injekciju</t>
  </si>
  <si>
    <t>rastvor za infuziju</t>
  </si>
  <si>
    <t>kapsula, tvrda</t>
  </si>
  <si>
    <t>film tableta</t>
  </si>
  <si>
    <t>prašak za rastvor za injekciju/ infuziju</t>
  </si>
  <si>
    <t>Galenika a.d.</t>
  </si>
  <si>
    <t>F. Hoffmann-La Roche Ltd.</t>
  </si>
  <si>
    <t>Hemofarm a.d.</t>
  </si>
  <si>
    <t>ZODOL</t>
  </si>
  <si>
    <t>0162522</t>
  </si>
  <si>
    <t>prašak i rastvarač za rastvor za injekciju</t>
  </si>
  <si>
    <t>rastvor za injekciju/infuziju</t>
  </si>
  <si>
    <t>suspenzija za injekciju</t>
  </si>
  <si>
    <t>FARMALOGIST D.O.O.</t>
  </si>
  <si>
    <t>FARMALOGIST D.O.O</t>
  </si>
  <si>
    <t>omeprazol  40 mg</t>
  </si>
  <si>
    <t>0122120</t>
  </si>
  <si>
    <t>OMEPROL</t>
  </si>
  <si>
    <t>Sofarimex-Industria Quimica E Farmaceutica S.A.</t>
  </si>
  <si>
    <t>prašak za rastvor za infuziju</t>
  </si>
  <si>
    <t>esomeprazol 40 mg</t>
  </si>
  <si>
    <t>0122813
0122814</t>
  </si>
  <si>
    <t>NEXIUM, PEPTIX</t>
  </si>
  <si>
    <t>AstraZeneca AB, Hemofarm A.D</t>
  </si>
  <si>
    <t>atropin 1 mg</t>
  </si>
  <si>
    <t>0123137</t>
  </si>
  <si>
    <t>ATROPIN SOPHARMA</t>
  </si>
  <si>
    <t>Sopharma AD</t>
  </si>
  <si>
    <t>digoksin 0,5 mg</t>
  </si>
  <si>
    <t>0100255</t>
  </si>
  <si>
    <t>DIGOXIN SOPHARMA</t>
  </si>
  <si>
    <t>budesonid</t>
  </si>
  <si>
    <t>BUDENOFALK</t>
  </si>
  <si>
    <t>Dr. Falk Pharma GmbH</t>
  </si>
  <si>
    <t>rektalna pena</t>
  </si>
  <si>
    <t>mesalazin 1 g</t>
  </si>
  <si>
    <t>PENTASA</t>
  </si>
  <si>
    <t>Ferring-Lečiva, A.S.</t>
  </si>
  <si>
    <t>rektalna suspenzija</t>
  </si>
  <si>
    <t>mesalazin 4 g</t>
  </si>
  <si>
    <t>SALOFALK</t>
  </si>
  <si>
    <t>Dr Falk Pharma GmbH</t>
  </si>
  <si>
    <t>tiamin 100 mg</t>
  </si>
  <si>
    <t>0051750</t>
  </si>
  <si>
    <t>VITAMIN B1 ALKALOID</t>
  </si>
  <si>
    <t xml:space="preserve">Alkaloid a.d. </t>
  </si>
  <si>
    <t>heparin / heparin-natrijum 25000 i.j./5 ml</t>
  </si>
  <si>
    <t>0062037</t>
  </si>
  <si>
    <t>HEPARIN</t>
  </si>
  <si>
    <t>nadroparin kalcijum 2850 i.j.</t>
  </si>
  <si>
    <t>0062300</t>
  </si>
  <si>
    <t>FRAXIPARINE</t>
  </si>
  <si>
    <t>Aspen Notre Dame de Bondeville</t>
  </si>
  <si>
    <t>nadroparin kalcijum 3800 i.j.</t>
  </si>
  <si>
    <t>0062400</t>
  </si>
  <si>
    <t>nadroparin kalcijum 5700 i.j.</t>
  </si>
  <si>
    <t>0062302</t>
  </si>
  <si>
    <t>dabigatraneteksilat 110 mg</t>
  </si>
  <si>
    <t>PRADAXA</t>
  </si>
  <si>
    <t>Boehringer Ingelheim Pharma GmbH &amp; Co.KG</t>
  </si>
  <si>
    <t>fondaparinuks-natrijum 2,5 mg</t>
  </si>
  <si>
    <t>0062420</t>
  </si>
  <si>
    <t>ARIXTRA</t>
  </si>
  <si>
    <t xml:space="preserve">Aspen Notre Dame de Bondeville </t>
  </si>
  <si>
    <t>rivaroksaban 10 mg</t>
  </si>
  <si>
    <t>XARELTO</t>
  </si>
  <si>
    <t>Bayer Healthcare Manufacturing S.R.L.; Bayer Pharma AG</t>
  </si>
  <si>
    <t>traneksaminska kiselina 500 mg</t>
  </si>
  <si>
    <t>0065040</t>
  </si>
  <si>
    <t>TRANEXAMIC MEDOCHEMIE</t>
  </si>
  <si>
    <t xml:space="preserve">Medochemie Ltd.
 (Ampoule injectable facility)
</t>
  </si>
  <si>
    <t>etamsilat 250 mg</t>
  </si>
  <si>
    <t>0066070</t>
  </si>
  <si>
    <t>DICYNONE</t>
  </si>
  <si>
    <t>Lek farmacevtska družba d.d.</t>
  </si>
  <si>
    <r>
      <t xml:space="preserve">hidroksietilskrob </t>
    </r>
    <r>
      <rPr>
        <b/>
        <sz val="8"/>
        <color indexed="8"/>
        <rFont val="Arial"/>
        <family val="2"/>
      </rPr>
      <t xml:space="preserve">6%, </t>
    </r>
    <r>
      <rPr>
        <sz val="8"/>
        <color indexed="8"/>
        <rFont val="Arial"/>
        <family val="2"/>
      </rPr>
      <t>natrijum-hlorid 500 ml</t>
    </r>
  </si>
  <si>
    <t>0179345</t>
  </si>
  <si>
    <t>HETASORB 6%</t>
  </si>
  <si>
    <t>aminokiseline 8% (alanin, arginin, cistein, fenilalanin, glicin, histidin, izoleucin, leucin, lizin, metionin, prolin, serin, glacijalna sirćetna kiselina, treonin, triptofan, valin) 500 ml</t>
  </si>
  <si>
    <t>0174030</t>
  </si>
  <si>
    <t>HEPASOL 8%</t>
  </si>
  <si>
    <t xml:space="preserve">Hemomont d.o.o. </t>
  </si>
  <si>
    <t>manitol 10%</t>
  </si>
  <si>
    <t>0400431</t>
  </si>
  <si>
    <t>MANITOL HF 10%</t>
  </si>
  <si>
    <t>manitol 20%</t>
  </si>
  <si>
    <t>0400430</t>
  </si>
  <si>
    <t>MANITOL HF 20%</t>
  </si>
  <si>
    <t>epinefrin (adrenalin) 1 mg/ml</t>
  </si>
  <si>
    <t>N003914</t>
  </si>
  <si>
    <t>ADRENALIN</t>
  </si>
  <si>
    <t>DEMO S.A. Pharmaceutical Industry</t>
  </si>
  <si>
    <t>injekcija</t>
  </si>
  <si>
    <t>urapidil 25 mg</t>
  </si>
  <si>
    <t>0103290</t>
  </si>
  <si>
    <t>EBRANTIL 25</t>
  </si>
  <si>
    <t xml:space="preserve">Takeda  GmbH;
Takeda Austria GmbH
</t>
  </si>
  <si>
    <t>furosemid 20 mg</t>
  </si>
  <si>
    <t>0400411
0400413</t>
  </si>
  <si>
    <t>FUROSEMID SOPHARMA, EDEMID</t>
  </si>
  <si>
    <t>Sopharma AD, Salutas Pharma GmbH</t>
  </si>
  <si>
    <t>metoprolol 5 mg</t>
  </si>
  <si>
    <t>0107497</t>
  </si>
  <si>
    <t>PRESOLOL</t>
  </si>
  <si>
    <t>nimodipin 10 mg</t>
  </si>
  <si>
    <t>0402102</t>
  </si>
  <si>
    <t>NIMOTOP S</t>
  </si>
  <si>
    <t>Bayer Pharma AG</t>
  </si>
  <si>
    <t>verapamil 5 mg</t>
  </si>
  <si>
    <t>0402721</t>
  </si>
  <si>
    <t>VERAPAMIL ALKALOID</t>
  </si>
  <si>
    <t>Alkaloid a.d.</t>
  </si>
  <si>
    <t>zofenopril 7,5 mg</t>
  </si>
  <si>
    <t>ZOFECARD</t>
  </si>
  <si>
    <t>A. Menarini Manufacturing Logistics and Services  S.R.L.</t>
  </si>
  <si>
    <t>metilergometrin 0,2 mg</t>
  </si>
  <si>
    <t>0141135</t>
  </si>
  <si>
    <t>METHYLERGOMETRIN</t>
  </si>
  <si>
    <t>menotrofin 600 i.j.</t>
  </si>
  <si>
    <t>0044087</t>
  </si>
  <si>
    <t>MENOPUR</t>
  </si>
  <si>
    <t>deksametazon 4 mg</t>
  </si>
  <si>
    <t>0047140</t>
  </si>
  <si>
    <t>DEXASON</t>
  </si>
  <si>
    <t>metilprednizolon depo 40 mg</t>
  </si>
  <si>
    <t>0047212</t>
  </si>
  <si>
    <t>LEMOD DEPO</t>
  </si>
  <si>
    <t>metilprednizolon 500 mg</t>
  </si>
  <si>
    <t>0047220</t>
  </si>
  <si>
    <t>LEMOD SOLU</t>
  </si>
  <si>
    <t>prašak i rastvarač za rastvor za injekciju/infuziju</t>
  </si>
  <si>
    <t>tigeciklin 50 mg</t>
  </si>
  <si>
    <t>0029781</t>
  </si>
  <si>
    <t>TYGACIL</t>
  </si>
  <si>
    <t>Wyeth Pharmaceuticals; Wyeth Lederle S.r.l.</t>
  </si>
  <si>
    <t>benzilpenicilin, prokain-benzilpenicilin, 600.000 i.j.+ 200.000 i.j.</t>
  </si>
  <si>
    <t>0020056</t>
  </si>
  <si>
    <t>PANCILLIN</t>
  </si>
  <si>
    <t>prašak za suspenziju za injekciju</t>
  </si>
  <si>
    <t>amoksicilin, klavulanska kiselina, 1000 mg+ 200 mg</t>
  </si>
  <si>
    <t>0021650
0021565</t>
  </si>
  <si>
    <t>MEDOCLAV, AMOKSIKLAV</t>
  </si>
  <si>
    <t>Medochemie Ltd (Factory B), Lek farmacevtska družba d.d.</t>
  </si>
  <si>
    <t>cefuroksim 1500 mg</t>
  </si>
  <si>
    <t>0321874
0321667</t>
  </si>
  <si>
    <t>CEFUROXIM MEDOCHEMI, CEFUROXIME</t>
  </si>
  <si>
    <t>Medochemie Ltd (Factory C), Labesfal - Laboratorios Almiro S.A.</t>
  </si>
  <si>
    <t>ceftriakson 1 g</t>
  </si>
  <si>
    <t>0321329
0321989
0321863</t>
  </si>
  <si>
    <t>LONGACEPH , CEFTRIAKSON PHARMANOVA, LENDACIN</t>
  </si>
  <si>
    <t>Galenika a.d., PJSC SIC "Borshchahivskiy CPP" , Sandoz GmbH</t>
  </si>
  <si>
    <t>prašak i rastvarač za rastvor za injekciju/prašak za rastvor za injekciju/infuziju</t>
  </si>
  <si>
    <t>cefepim 1000 mg</t>
  </si>
  <si>
    <t>0321630
0321915</t>
  </si>
  <si>
    <t>CEFIM, CEFEPIM KABI</t>
  </si>
  <si>
    <t>Hemofarm a.d., Labesfal - Laboratorios Almiro S.A.</t>
  </si>
  <si>
    <t>meropenem 500 mg</t>
  </si>
  <si>
    <t>0029701</t>
  </si>
  <si>
    <t>ARCHIFAR</t>
  </si>
  <si>
    <t>Medochemie Ltd (Factory C)</t>
  </si>
  <si>
    <t>meropenem 1000 mg</t>
  </si>
  <si>
    <t>0029754
0029700</t>
  </si>
  <si>
    <t>MEROCID, ARCHIFAR</t>
  </si>
  <si>
    <t>PharmaSwiss d.o.o., Medochemie Ltd (Factory C)</t>
  </si>
  <si>
    <t>azitromicin 500 mg</t>
  </si>
  <si>
    <t>0325484</t>
  </si>
  <si>
    <t>HEMOMYCIN</t>
  </si>
  <si>
    <t>klindamicin 300 mg</t>
  </si>
  <si>
    <t>0326041</t>
  </si>
  <si>
    <t>KLINDAMICIN</t>
  </si>
  <si>
    <t>gentamicin 40 mg</t>
  </si>
  <si>
    <t>0024333</t>
  </si>
  <si>
    <t>GENTAMICIN KRKA</t>
  </si>
  <si>
    <t>Krka, Tovarna zdravil, d.d</t>
  </si>
  <si>
    <t>levofloksacin 500 mg</t>
  </si>
  <si>
    <t>0329200
0329070
0329201</t>
  </si>
  <si>
    <t>ALVOLAMID, LEVALOX, LEVOFLOXACIN INNVENTA</t>
  </si>
  <si>
    <t xml:space="preserve">Alvogen Pharma d.o.o.; Anfarm Hellas S.A.; Pharmathen S.A., Krka tovarna Zdravil d.d.;
Anfarm Hellas S.A.; Pharmathen S.A;, Cooper S.A.
</t>
  </si>
  <si>
    <t>moksifloksacin 400 mg</t>
  </si>
  <si>
    <t>0329501
0329502</t>
  </si>
  <si>
    <t>ELFONIS, MOKSIFLOKSACIN PHARMAS</t>
  </si>
  <si>
    <t>Hemofarm A.D, Pharmathen S.A.</t>
  </si>
  <si>
    <t>metronidazol 500 mg</t>
  </si>
  <si>
    <t>0029785
0029784
0029081</t>
  </si>
  <si>
    <t>METRONIDAZOL, METRONIDAZOLE B. BRAUN, ORVAGIL</t>
  </si>
  <si>
    <t>S.M. Farmaceutici S.R.L., B. Braun Melsungen AG; B. Braun Medical SA , Galenika a.d.</t>
  </si>
  <si>
    <t>vorikonazol inf 200 mg</t>
  </si>
  <si>
    <t>0327534
0327536 0327533
0327535
0327511</t>
  </si>
  <si>
    <t>VFEND, VORAMOL, ADEMOLA, VORIKONAZOL PLIVA, VORIKONAZOL PHARMAS</t>
  </si>
  <si>
    <t>Pfizer PGM, Alvogen Pharma d.o.o; Anfarm Hellas S.A.; Pharmathen S.A.; Pharmathen International SA, Hemofarm a.d. Vršac, Pliva Hrvatska d.o.o, Anfarm Hellas S.A.; Pharmathen SA; Pharmathen International SA</t>
  </si>
  <si>
    <t>vorikonazol tbl 50 mg</t>
  </si>
  <si>
    <t>VFEND</t>
  </si>
  <si>
    <t>Pfizer Manufacturing Deutschland GmbH</t>
  </si>
  <si>
    <t>vorikonazol tbl 200 mg</t>
  </si>
  <si>
    <t>1327532
1327552</t>
  </si>
  <si>
    <t>VFEND, VORAMOL</t>
  </si>
  <si>
    <t>Pfizer Manufacturing Deutschland GmbH, Alvogen Pharma d.o.o; Pharmathen S.A.;</t>
  </si>
  <si>
    <t>aciklovir 250 mg</t>
  </si>
  <si>
    <t>0328270</t>
  </si>
  <si>
    <t>ZOVIRAX</t>
  </si>
  <si>
    <t>GlaxoSmithKline Manufacturing S.P.A.</t>
  </si>
  <si>
    <t>enfuvirtid 180 mg</t>
  </si>
  <si>
    <t>0328650</t>
  </si>
  <si>
    <t>FUZEON</t>
  </si>
  <si>
    <t>tetanus imunoglobulin, humani 250 i.j.</t>
  </si>
  <si>
    <t>0013168</t>
  </si>
  <si>
    <t>TETAGAM P</t>
  </si>
  <si>
    <t>CSL Behring GmbH</t>
  </si>
  <si>
    <t>filgrastim 30 Mj.</t>
  </si>
  <si>
    <t>0069130
0069138</t>
  </si>
  <si>
    <t>ZARZIO, NIVESTIM</t>
  </si>
  <si>
    <t xml:space="preserve">Sandoz GmbH, Hospira Enterprises B.V.;
Hospira Zagreb d.o.o.
</t>
  </si>
  <si>
    <t>filgrastim 48 Mj.</t>
  </si>
  <si>
    <t>0069131
0069139</t>
  </si>
  <si>
    <t>interferon alfa 2a 3 Mi.j.</t>
  </si>
  <si>
    <t>0328336</t>
  </si>
  <si>
    <t>ROFERON A</t>
  </si>
  <si>
    <t>diklofenak tbl 100 mg</t>
  </si>
  <si>
    <t>1162402
1162442</t>
  </si>
  <si>
    <t>DICLOFENAC-RETARD, DIKLOFEN</t>
  </si>
  <si>
    <t>Remedica Ltd, Galenika a.d.</t>
  </si>
  <si>
    <t>tableta sa modifikovanim/ produženim oslobađanjem</t>
  </si>
  <si>
    <t>ketorolak amp 30 mg</t>
  </si>
  <si>
    <t>Hemofarm a.d. u saradnji sa F.Hoffmann-La Roche, Švajcarska</t>
  </si>
  <si>
    <t>ketoprofen amp 100 mg</t>
  </si>
  <si>
    <t>0162088</t>
  </si>
  <si>
    <t>KETONAL</t>
  </si>
  <si>
    <t>ketoprofen tbl 100 mg</t>
  </si>
  <si>
    <t>KETONAL FORTE</t>
  </si>
  <si>
    <t>suksametonijum 100 mg</t>
  </si>
  <si>
    <t>0082320</t>
  </si>
  <si>
    <t>MIDARINE</t>
  </si>
  <si>
    <t>botulinum toksin tip A</t>
  </si>
  <si>
    <t>0082115</t>
  </si>
  <si>
    <t>BOTOX</t>
  </si>
  <si>
    <t>Allergan Pharmaceuticals Ireland</t>
  </si>
  <si>
    <t>prašak za rastvor za injekciju</t>
  </si>
  <si>
    <t>ibandronska kiselina 3 mg</t>
  </si>
  <si>
    <t>0059089
0059088</t>
  </si>
  <si>
    <t>BONVIVA, ALVODRONIC</t>
  </si>
  <si>
    <t>Roche Diagnostics GmbH, Synthon BV; Synthon Hispania SL</t>
  </si>
  <si>
    <t>remifentanil 2 mg</t>
  </si>
  <si>
    <t>0087621</t>
  </si>
  <si>
    <t>ULTIVA</t>
  </si>
  <si>
    <t>GlaxoSmithKline Manufacturing  S.P.A.; Glaxo Operations UK Limited</t>
  </si>
  <si>
    <t>prašak za koncentrat za rastvor za injekciju/infuziju</t>
  </si>
  <si>
    <t>bupivakain 20 mg</t>
  </si>
  <si>
    <t>0081582</t>
  </si>
  <si>
    <t>MARCAINE SPINAL 0,5%</t>
  </si>
  <si>
    <t>Cenexi SAS</t>
  </si>
  <si>
    <t>bupivakain sa glukozom 20 mg</t>
  </si>
  <si>
    <t>0081583</t>
  </si>
  <si>
    <t>MARCAINE SPINAL 0,5% HEAVY</t>
  </si>
  <si>
    <t>bupivakain 25 mg</t>
  </si>
  <si>
    <t>0081013</t>
  </si>
  <si>
    <t>Bupi-AlleMan 0.5%</t>
  </si>
  <si>
    <t>ALLEMAN PHARMA GMBH</t>
  </si>
  <si>
    <t>bupivakain 100 mg</t>
  </si>
  <si>
    <t>0081581</t>
  </si>
  <si>
    <t>MARCAINE 0,5%</t>
  </si>
  <si>
    <t>Recipharm Monts</t>
  </si>
  <si>
    <t>lidokain 2%</t>
  </si>
  <si>
    <t>0081560
0081626</t>
  </si>
  <si>
    <t>LIDOKAIN-HLORID 2%, LIDOCAINE SOPHARMA</t>
  </si>
  <si>
    <t>Galenika a.d., Sopharma AD</t>
  </si>
  <si>
    <t>morfin 20 mg</t>
  </si>
  <si>
    <t>0087854</t>
  </si>
  <si>
    <t>MORFIN HIDROHLORID ALKALOID</t>
  </si>
  <si>
    <t>metamizol natrijum 2,5 g</t>
  </si>
  <si>
    <t>0086418
0086431</t>
  </si>
  <si>
    <t>ANALGIN, NOVALGETOL</t>
  </si>
  <si>
    <t>Alkaloid a.d., Galenika a.d.</t>
  </si>
  <si>
    <t>flufenazin 25 mg</t>
  </si>
  <si>
    <t>0070261</t>
  </si>
  <si>
    <t>MODITEN Depo</t>
  </si>
  <si>
    <t xml:space="preserve">Krka d.d. </t>
  </si>
  <si>
    <t>haloperidol 5 mg</t>
  </si>
  <si>
    <t>0070200</t>
  </si>
  <si>
    <t>HALDOL</t>
  </si>
  <si>
    <t>Krka d.d. u saradnji sa Janssen Pharmaceutica N.V, Belgija</t>
  </si>
  <si>
    <t>haloperidol 50 mg</t>
  </si>
  <si>
    <t>0070207</t>
  </si>
  <si>
    <t>HALDOL  DEPO</t>
  </si>
  <si>
    <t>neostigmin metilsulfat 2,5 mg</t>
  </si>
  <si>
    <t>0088065
0088067</t>
  </si>
  <si>
    <t>NEOSTIGMINE/ COOPER, NEOSTIGMINE/COOPER</t>
  </si>
  <si>
    <t>Cooper S.A., Cooper S.A.</t>
  </si>
  <si>
    <t>metadon 10 mg/ml, 100 ml</t>
  </si>
  <si>
    <t>METADON ALKALOID</t>
  </si>
  <si>
    <t>oralni rastvor</t>
  </si>
  <si>
    <t>metadon 10 mg/ml, 1000 ml</t>
  </si>
  <si>
    <t>hloropiramin 20 mg</t>
  </si>
  <si>
    <t>N004044</t>
  </si>
  <si>
    <t>ALERGOZAN</t>
  </si>
  <si>
    <t>Sofarma AD</t>
  </si>
  <si>
    <t>jopromid 300 mg I/ml, 50 ml i 100 ml</t>
  </si>
  <si>
    <t>0194292</t>
  </si>
  <si>
    <t>ULTRAVIST 300</t>
  </si>
  <si>
    <t>Bayer AG; Bayer farmacevtska družba d.o.o.</t>
  </si>
  <si>
    <t>0194293</t>
  </si>
  <si>
    <t>Укупно за партију 367:</t>
  </si>
  <si>
    <t>Укупно за партију 368:</t>
  </si>
  <si>
    <t>Укупно за партију 369:</t>
  </si>
  <si>
    <t>jopromid 370 mg I/ml, 50 ml i 100 ml</t>
  </si>
  <si>
    <t>0194255</t>
  </si>
  <si>
    <t>ULTRAVIST 370</t>
  </si>
  <si>
    <t>0194258</t>
  </si>
  <si>
    <t>jopromid 370 mg I/ml, 200 ml i 500 ml</t>
  </si>
  <si>
    <t>0194257</t>
  </si>
  <si>
    <t>0194259</t>
  </si>
  <si>
    <t>gadobutrol 1 mmol/ml, 7,5 ml</t>
  </si>
  <si>
    <t>0199487</t>
  </si>
  <si>
    <t>GADOVIST</t>
  </si>
  <si>
    <t>Bayer Pharma AG; Bayer farmacevtska družba d.o.o.</t>
  </si>
  <si>
    <t>gadobutrol 1 mmol/ml, 30 ml</t>
  </si>
  <si>
    <t>0199486</t>
  </si>
  <si>
    <t>gadoksetinska kiselina 10 ml</t>
  </si>
  <si>
    <t>0199535</t>
  </si>
  <si>
    <t>PRIMOVIST</t>
  </si>
  <si>
    <t>Bayer Pharma AG; Bayer Farmacevtska družba d.o.o.</t>
  </si>
  <si>
    <t>lidokain 1% 10 ml</t>
  </si>
  <si>
    <t>0081623</t>
  </si>
  <si>
    <t>LIDOCAINE SOPHARMA</t>
  </si>
  <si>
    <t>40 mg</t>
  </si>
  <si>
    <t>1 mg/1 ml</t>
  </si>
  <si>
    <t>0,5 mg/2 ml</t>
  </si>
  <si>
    <t>1,2 g (2 mg/doza)</t>
  </si>
  <si>
    <t>1 g/100 ml</t>
  </si>
  <si>
    <t>4 g/60 ml</t>
  </si>
  <si>
    <t>100 mg/1 ml</t>
  </si>
  <si>
    <t>25000 i.j./5 ml</t>
  </si>
  <si>
    <t>2850 i.j./0,3 ml</t>
  </si>
  <si>
    <t>3800 i.j./0,4 ml</t>
  </si>
  <si>
    <t>5700 i.j./0,6 ml</t>
  </si>
  <si>
    <t>110 mg</t>
  </si>
  <si>
    <t>2,5 mg/0,5 ml</t>
  </si>
  <si>
    <t>10 mg</t>
  </si>
  <si>
    <t>500 mg/5 ml</t>
  </si>
  <si>
    <t>250 mg/2 ml</t>
  </si>
  <si>
    <t>500 ml (60 g/l + 9 g/l)</t>
  </si>
  <si>
    <t>500 ml (4,64 g/l + 10,72 g/l + 0,52 g/l + 0,88 g/l + 5,82 g/l + 2,8 g/l + 10,4 g/l + 13,09 g/l + 6,88 g/l + 1,1 g/l + 5,73 g/l + 2,24 g/l + 4,42 g/l + 4,4 g/l + 0,7 g/l + 10,08 g/l</t>
  </si>
  <si>
    <t>500 ml 10%</t>
  </si>
  <si>
    <t>250 ml 20%</t>
  </si>
  <si>
    <t>1 mg/ml</t>
  </si>
  <si>
    <t>25 mg/5 ml</t>
  </si>
  <si>
    <t>20 mg/2 ml</t>
  </si>
  <si>
    <t>5 mg/5 ml</t>
  </si>
  <si>
    <t>10 mg/50 ml</t>
  </si>
  <si>
    <t>5 mg/2 ml</t>
  </si>
  <si>
    <t>7,5 mg</t>
  </si>
  <si>
    <t>0,2 mg/ml</t>
  </si>
  <si>
    <t>600 i.j.</t>
  </si>
  <si>
    <t>4 mg/ml</t>
  </si>
  <si>
    <t>40 mg/1 ml</t>
  </si>
  <si>
    <t>500 mg/7,8 ml</t>
  </si>
  <si>
    <t>50 mg</t>
  </si>
  <si>
    <t>800.000 i.j. (600.000 i.j.+ 200.000 i.j.)</t>
  </si>
  <si>
    <t>1000 mg + 200 mg</t>
  </si>
  <si>
    <t>1500 mg</t>
  </si>
  <si>
    <t>1 g</t>
  </si>
  <si>
    <t>1000 mg</t>
  </si>
  <si>
    <t>500 mg</t>
  </si>
  <si>
    <t>300 mg/2 ml</t>
  </si>
  <si>
    <t>40 mg/ml</t>
  </si>
  <si>
    <t>500 mg/100 ml</t>
  </si>
  <si>
    <t>400 mg/250 ml</t>
  </si>
  <si>
    <t>200 mg</t>
  </si>
  <si>
    <t>250 mg</t>
  </si>
  <si>
    <t>180 mg</t>
  </si>
  <si>
    <t>250 i.j./ml</t>
  </si>
  <si>
    <t>30 Mj./0,5 ml</t>
  </si>
  <si>
    <t>48 Mj./0,5 ml</t>
  </si>
  <si>
    <t>3.000.000 i.j./0,5 ml</t>
  </si>
  <si>
    <t>100 mg</t>
  </si>
  <si>
    <t>30 mg/ml</t>
  </si>
  <si>
    <t>100 mg/2 ml</t>
  </si>
  <si>
    <t>100 j.</t>
  </si>
  <si>
    <t>3 mg/3 ml</t>
  </si>
  <si>
    <t>2 mg</t>
  </si>
  <si>
    <t>20 mg/4 ml</t>
  </si>
  <si>
    <t>100 mg/20 ml</t>
  </si>
  <si>
    <t>40 mg/2 ml</t>
  </si>
  <si>
    <t>20 mg/ml</t>
  </si>
  <si>
    <t>2,5 g/5 ml</t>
  </si>
  <si>
    <t>25 mg/ml</t>
  </si>
  <si>
    <t>5 mg/ml</t>
  </si>
  <si>
    <t>50 mg/ml</t>
  </si>
  <si>
    <t>2,5 mg/ml</t>
  </si>
  <si>
    <t>100 ml (10 mg/ml)</t>
  </si>
  <si>
    <t>1000 ml (10 mg/ml)</t>
  </si>
  <si>
    <t>50 ml (623,4 mg/ml)</t>
  </si>
  <si>
    <t>100 ml (623,4 mg/ml)</t>
  </si>
  <si>
    <t>50 ml (768,86 mg/ml)</t>
  </si>
  <si>
    <t>100 ml (768,86 mg/ml)</t>
  </si>
  <si>
    <t>200 ml (768,86 mg/ml)</t>
  </si>
  <si>
    <t>500 ml (768,86 mg/ml)</t>
  </si>
  <si>
    <t>7,5 ml (1 mmol/ml)</t>
  </si>
  <si>
    <t>30 ml (1mmol/ml)</t>
  </si>
  <si>
    <t>10 ml (181,43 mg/ml)</t>
  </si>
  <si>
    <t>100 mg/10 ml</t>
  </si>
  <si>
    <t>bočica</t>
  </si>
  <si>
    <t>bočica staklena</t>
  </si>
  <si>
    <t>ampula</t>
  </si>
  <si>
    <t>kontejner pod pritiskom</t>
  </si>
  <si>
    <t>ampula/ bočica staklena</t>
  </si>
  <si>
    <t>injekcioni špric</t>
  </si>
  <si>
    <t>kapsula</t>
  </si>
  <si>
    <t>tableta</t>
  </si>
  <si>
    <t>boca staklena</t>
  </si>
  <si>
    <t>boca</t>
  </si>
  <si>
    <t>bočica/ bočica staklena</t>
  </si>
  <si>
    <t>liobočica</t>
  </si>
  <si>
    <t>bočica staklena/ bočica</t>
  </si>
  <si>
    <t>kesa/ bočica staklena/ bočica</t>
  </si>
  <si>
    <t>boca staklena/ boca</t>
  </si>
  <si>
    <t>bočica staklena/ boca</t>
  </si>
  <si>
    <t>bočice staklena</t>
  </si>
  <si>
    <t>ml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</si>
</sst>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vertical="center" wrapText="1"/>
    </xf>
    <xf numFmtId="4" fontId="53" fillId="0" borderId="13" xfId="0" applyNumberFormat="1" applyFont="1" applyFill="1" applyBorder="1" applyAlignment="1">
      <alignment vertical="center" wrapText="1"/>
    </xf>
    <xf numFmtId="3" fontId="53" fillId="0" borderId="14" xfId="0" applyNumberFormat="1" applyFont="1" applyFill="1" applyBorder="1" applyAlignment="1">
      <alignment vertical="center" wrapText="1"/>
    </xf>
    <xf numFmtId="3" fontId="53" fillId="0" borderId="12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0" fontId="45" fillId="0" borderId="0" xfId="0" applyFont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4" fontId="51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55" fillId="33" borderId="10" xfId="0" applyNumberFormat="1" applyFont="1" applyFill="1" applyBorder="1" applyAlignment="1">
      <alignment vertical="center" wrapText="1"/>
    </xf>
    <xf numFmtId="4" fontId="45" fillId="0" borderId="0" xfId="0" applyNumberFormat="1" applyFont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right" vertical="center" wrapText="1"/>
    </xf>
    <xf numFmtId="3" fontId="6" fillId="34" borderId="10" xfId="57" applyNumberFormat="1" applyFont="1" applyFill="1" applyBorder="1" applyAlignment="1">
      <alignment horizontal="center" vertical="center" wrapText="1"/>
      <protection/>
    </xf>
    <xf numFmtId="4" fontId="56" fillId="0" borderId="10" xfId="0" applyNumberFormat="1" applyFont="1" applyBorder="1" applyAlignment="1">
      <alignment horizontal="center" vertical="center" wrapText="1"/>
    </xf>
    <xf numFmtId="4" fontId="6" fillId="34" borderId="10" xfId="57" applyNumberFormat="1" applyFont="1" applyFill="1" applyBorder="1" applyAlignment="1">
      <alignment horizontal="right" vertical="center" wrapText="1"/>
      <protection/>
    </xf>
    <xf numFmtId="0" fontId="57" fillId="0" borderId="10" xfId="0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" fontId="55" fillId="34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49" fontId="55" fillId="35" borderId="16" xfId="0" applyNumberFormat="1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 wrapText="1"/>
    </xf>
    <xf numFmtId="0" fontId="6" fillId="35" borderId="16" xfId="59" applyNumberFormat="1" applyFont="1" applyFill="1" applyBorder="1" applyAlignment="1">
      <alignment horizontal="center" vertical="center" wrapText="1"/>
      <protection/>
    </xf>
    <xf numFmtId="4" fontId="55" fillId="36" borderId="16" xfId="0" applyNumberFormat="1" applyFont="1" applyFill="1" applyBorder="1" applyAlignment="1">
      <alignment horizontal="center" vertical="center" wrapText="1"/>
    </xf>
    <xf numFmtId="4" fontId="55" fillId="35" borderId="16" xfId="0" applyNumberFormat="1" applyFont="1" applyFill="1" applyBorder="1" applyAlignment="1">
      <alignment horizontal="center" vertical="center" wrapText="1"/>
    </xf>
    <xf numFmtId="0" fontId="57" fillId="9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4" fontId="6" fillId="0" borderId="10" xfId="57" applyNumberFormat="1" applyFont="1" applyFill="1" applyBorder="1" applyAlignment="1">
      <alignment horizontal="right" vertical="center" wrapText="1"/>
      <protection/>
    </xf>
    <xf numFmtId="0" fontId="59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6" fillId="34" borderId="10" xfId="0" applyFont="1" applyFill="1" applyBorder="1" applyAlignment="1">
      <alignment horizontal="right" vertical="center" wrapText="1"/>
    </xf>
    <xf numFmtId="0" fontId="57" fillId="34" borderId="10" xfId="0" applyFont="1" applyFill="1" applyBorder="1" applyAlignment="1">
      <alignment horizontal="right" vertical="center" wrapText="1"/>
    </xf>
    <xf numFmtId="1" fontId="55" fillId="34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right" vertical="center" wrapText="1"/>
    </xf>
    <xf numFmtId="0" fontId="57" fillId="0" borderId="10" xfId="0" applyFont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A1">
      <selection activeCell="P5" sqref="P5"/>
    </sheetView>
  </sheetViews>
  <sheetFormatPr defaultColWidth="9.140625" defaultRowHeight="15"/>
  <cols>
    <col min="1" max="1" width="8.421875" style="21" customWidth="1"/>
    <col min="2" max="2" width="14.140625" style="21" customWidth="1"/>
    <col min="3" max="3" width="10.28125" style="26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1.00390625" style="29" hidden="1" customWidth="1"/>
    <col min="11" max="11" width="11.57421875" style="29" customWidth="1"/>
    <col min="12" max="12" width="13.421875" style="29" hidden="1" customWidth="1"/>
    <col min="13" max="13" width="15.140625" style="29" customWidth="1"/>
    <col min="14" max="14" width="14.421875" style="2" hidden="1" customWidth="1"/>
    <col min="15" max="16384" width="9.140625" style="2" customWidth="1"/>
  </cols>
  <sheetData>
    <row r="1" spans="3:13" s="27" customFormat="1" ht="12.75">
      <c r="C1" s="26"/>
      <c r="J1" s="29"/>
      <c r="K1" s="29"/>
      <c r="L1" s="29"/>
      <c r="M1" s="29"/>
    </row>
    <row r="2" spans="1:14" ht="12.75" customHeight="1">
      <c r="A2" s="57" t="s">
        <v>38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19"/>
    </row>
    <row r="3" spans="1:14" ht="12.75" customHeight="1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9"/>
    </row>
    <row r="5" spans="1:14" ht="45.75" customHeight="1">
      <c r="A5" s="47" t="s">
        <v>36</v>
      </c>
      <c r="B5" s="47" t="s">
        <v>37</v>
      </c>
      <c r="C5" s="48" t="s">
        <v>0</v>
      </c>
      <c r="D5" s="49" t="s">
        <v>30</v>
      </c>
      <c r="E5" s="49" t="s">
        <v>2</v>
      </c>
      <c r="F5" s="49" t="s">
        <v>1</v>
      </c>
      <c r="G5" s="49" t="s">
        <v>31</v>
      </c>
      <c r="H5" s="50" t="s">
        <v>3</v>
      </c>
      <c r="I5" s="49" t="s">
        <v>4</v>
      </c>
      <c r="J5" s="51" t="s">
        <v>5</v>
      </c>
      <c r="K5" s="52" t="s">
        <v>6</v>
      </c>
      <c r="L5" s="51" t="s">
        <v>7</v>
      </c>
      <c r="M5" s="52" t="s">
        <v>8</v>
      </c>
      <c r="N5" s="51" t="s">
        <v>9</v>
      </c>
    </row>
    <row r="6" spans="1:14" s="37" customFormat="1" ht="33.75">
      <c r="A6" s="46">
        <v>2</v>
      </c>
      <c r="B6" s="46" t="s">
        <v>56</v>
      </c>
      <c r="C6" s="35" t="s">
        <v>57</v>
      </c>
      <c r="D6" s="46" t="s">
        <v>58</v>
      </c>
      <c r="E6" s="46" t="s">
        <v>59</v>
      </c>
      <c r="F6" s="46" t="s">
        <v>60</v>
      </c>
      <c r="G6" s="46" t="s">
        <v>364</v>
      </c>
      <c r="H6" s="46" t="s">
        <v>441</v>
      </c>
      <c r="I6" s="31"/>
      <c r="J6" s="43">
        <v>331.5</v>
      </c>
      <c r="K6" s="44">
        <v>312.84</v>
      </c>
      <c r="L6" s="33">
        <f>I6*J6</f>
        <v>0</v>
      </c>
      <c r="M6" s="33">
        <f>I6*K6</f>
        <v>0</v>
      </c>
      <c r="N6" s="45">
        <v>4</v>
      </c>
    </row>
    <row r="7" spans="1:14" s="41" customFormat="1" ht="22.5">
      <c r="A7" s="46">
        <v>4</v>
      </c>
      <c r="B7" s="46" t="s">
        <v>61</v>
      </c>
      <c r="C7" s="35" t="s">
        <v>62</v>
      </c>
      <c r="D7" s="46" t="s">
        <v>63</v>
      </c>
      <c r="E7" s="46" t="s">
        <v>64</v>
      </c>
      <c r="F7" s="46" t="s">
        <v>45</v>
      </c>
      <c r="G7" s="46" t="s">
        <v>364</v>
      </c>
      <c r="H7" s="46" t="s">
        <v>442</v>
      </c>
      <c r="I7" s="31"/>
      <c r="J7" s="43">
        <v>406.79</v>
      </c>
      <c r="K7" s="44">
        <v>228.85</v>
      </c>
      <c r="L7" s="33">
        <f aca="true" t="shared" si="0" ref="L7:L70">I7*J7</f>
        <v>0</v>
      </c>
      <c r="M7" s="33">
        <f aca="true" t="shared" si="1" ref="M7:M70">I7*K7</f>
        <v>0</v>
      </c>
      <c r="N7" s="45">
        <v>4</v>
      </c>
    </row>
    <row r="8" spans="1:14" s="41" customFormat="1" ht="22.5">
      <c r="A8" s="46">
        <v>9</v>
      </c>
      <c r="B8" s="46" t="s">
        <v>65</v>
      </c>
      <c r="C8" s="35" t="s">
        <v>66</v>
      </c>
      <c r="D8" s="46" t="s">
        <v>67</v>
      </c>
      <c r="E8" s="46" t="s">
        <v>68</v>
      </c>
      <c r="F8" s="46" t="s">
        <v>41</v>
      </c>
      <c r="G8" s="46" t="s">
        <v>365</v>
      </c>
      <c r="H8" s="46" t="s">
        <v>443</v>
      </c>
      <c r="I8" s="31"/>
      <c r="J8" s="43">
        <v>47.68</v>
      </c>
      <c r="K8" s="56">
        <v>47.26</v>
      </c>
      <c r="L8" s="33">
        <f t="shared" si="0"/>
        <v>0</v>
      </c>
      <c r="M8" s="33">
        <f t="shared" si="1"/>
        <v>0</v>
      </c>
      <c r="N8" s="45">
        <v>1</v>
      </c>
    </row>
    <row r="9" spans="1:14" s="41" customFormat="1" ht="22.5">
      <c r="A9" s="46">
        <v>10</v>
      </c>
      <c r="B9" s="46" t="s">
        <v>69</v>
      </c>
      <c r="C9" s="35" t="s">
        <v>70</v>
      </c>
      <c r="D9" s="46" t="s">
        <v>71</v>
      </c>
      <c r="E9" s="46" t="s">
        <v>68</v>
      </c>
      <c r="F9" s="46" t="s">
        <v>52</v>
      </c>
      <c r="G9" s="46" t="s">
        <v>366</v>
      </c>
      <c r="H9" s="46" t="s">
        <v>443</v>
      </c>
      <c r="I9" s="31"/>
      <c r="J9" s="43">
        <v>51.55</v>
      </c>
      <c r="K9" s="56">
        <v>51.11</v>
      </c>
      <c r="L9" s="33">
        <f t="shared" si="0"/>
        <v>0</v>
      </c>
      <c r="M9" s="33">
        <f t="shared" si="1"/>
        <v>0</v>
      </c>
      <c r="N9" s="45">
        <v>1</v>
      </c>
    </row>
    <row r="10" spans="1:14" s="41" customFormat="1" ht="22.5">
      <c r="A10" s="46">
        <v>16</v>
      </c>
      <c r="B10" s="46" t="s">
        <v>72</v>
      </c>
      <c r="C10" s="35">
        <v>4129930</v>
      </c>
      <c r="D10" s="46" t="s">
        <v>73</v>
      </c>
      <c r="E10" s="46" t="s">
        <v>74</v>
      </c>
      <c r="F10" s="46" t="s">
        <v>75</v>
      </c>
      <c r="G10" s="46" t="s">
        <v>367</v>
      </c>
      <c r="H10" s="46" t="s">
        <v>444</v>
      </c>
      <c r="I10" s="31"/>
      <c r="J10" s="43">
        <v>477.6</v>
      </c>
      <c r="K10" s="44">
        <v>470.2</v>
      </c>
      <c r="L10" s="33">
        <f t="shared" si="0"/>
        <v>0</v>
      </c>
      <c r="M10" s="33">
        <f t="shared" si="1"/>
        <v>0</v>
      </c>
      <c r="N10" s="45">
        <v>2</v>
      </c>
    </row>
    <row r="11" spans="1:14" s="41" customFormat="1" ht="18" customHeight="1">
      <c r="A11" s="46">
        <v>17</v>
      </c>
      <c r="B11" s="46" t="s">
        <v>76</v>
      </c>
      <c r="C11" s="35">
        <v>5129132</v>
      </c>
      <c r="D11" s="46" t="s">
        <v>77</v>
      </c>
      <c r="E11" s="46" t="s">
        <v>78</v>
      </c>
      <c r="F11" s="46" t="s">
        <v>79</v>
      </c>
      <c r="G11" s="46" t="s">
        <v>368</v>
      </c>
      <c r="H11" s="34" t="s">
        <v>441</v>
      </c>
      <c r="I11" s="31"/>
      <c r="J11" s="43">
        <v>260.12</v>
      </c>
      <c r="K11" s="44">
        <v>256.4</v>
      </c>
      <c r="L11" s="33">
        <f t="shared" si="0"/>
        <v>0</v>
      </c>
      <c r="M11" s="33">
        <f t="shared" si="1"/>
        <v>0</v>
      </c>
      <c r="N11" s="45">
        <v>2</v>
      </c>
    </row>
    <row r="12" spans="1:14" s="41" customFormat="1" ht="18" customHeight="1">
      <c r="A12" s="46">
        <v>18</v>
      </c>
      <c r="B12" s="46" t="s">
        <v>80</v>
      </c>
      <c r="C12" s="35">
        <v>5129473</v>
      </c>
      <c r="D12" s="46" t="s">
        <v>81</v>
      </c>
      <c r="E12" s="46" t="s">
        <v>82</v>
      </c>
      <c r="F12" s="46" t="s">
        <v>79</v>
      </c>
      <c r="G12" s="46" t="s">
        <v>369</v>
      </c>
      <c r="H12" s="46" t="s">
        <v>441</v>
      </c>
      <c r="I12" s="31"/>
      <c r="J12" s="43">
        <v>477.6</v>
      </c>
      <c r="K12" s="44">
        <v>470.28</v>
      </c>
      <c r="L12" s="33">
        <f t="shared" si="0"/>
        <v>0</v>
      </c>
      <c r="M12" s="33">
        <f t="shared" si="1"/>
        <v>0</v>
      </c>
      <c r="N12" s="45">
        <v>2</v>
      </c>
    </row>
    <row r="13" spans="1:14" s="41" customFormat="1" ht="22.5">
      <c r="A13" s="34">
        <v>19</v>
      </c>
      <c r="B13" s="46" t="s">
        <v>83</v>
      </c>
      <c r="C13" s="35" t="s">
        <v>84</v>
      </c>
      <c r="D13" s="46" t="s">
        <v>85</v>
      </c>
      <c r="E13" s="46" t="s">
        <v>86</v>
      </c>
      <c r="F13" s="46" t="s">
        <v>41</v>
      </c>
      <c r="G13" s="46" t="s">
        <v>370</v>
      </c>
      <c r="H13" s="46" t="s">
        <v>443</v>
      </c>
      <c r="I13" s="31"/>
      <c r="J13" s="43">
        <v>40.92</v>
      </c>
      <c r="K13" s="44">
        <v>36.99</v>
      </c>
      <c r="L13" s="33">
        <f t="shared" si="0"/>
        <v>0</v>
      </c>
      <c r="M13" s="33">
        <f t="shared" si="1"/>
        <v>0</v>
      </c>
      <c r="N13" s="45">
        <v>3</v>
      </c>
    </row>
    <row r="14" spans="1:14" s="41" customFormat="1" ht="33.75">
      <c r="A14" s="46">
        <v>27</v>
      </c>
      <c r="B14" s="46" t="s">
        <v>87</v>
      </c>
      <c r="C14" s="35" t="s">
        <v>88</v>
      </c>
      <c r="D14" s="46" t="s">
        <v>89</v>
      </c>
      <c r="E14" s="46" t="s">
        <v>46</v>
      </c>
      <c r="F14" s="46" t="s">
        <v>41</v>
      </c>
      <c r="G14" s="46" t="s">
        <v>371</v>
      </c>
      <c r="H14" s="46" t="s">
        <v>445</v>
      </c>
      <c r="I14" s="31"/>
      <c r="J14" s="43">
        <v>312.17</v>
      </c>
      <c r="K14" s="44">
        <v>202.81</v>
      </c>
      <c r="L14" s="33">
        <f t="shared" si="0"/>
        <v>0</v>
      </c>
      <c r="M14" s="33">
        <f t="shared" si="1"/>
        <v>0</v>
      </c>
      <c r="N14" s="45">
        <v>2</v>
      </c>
    </row>
    <row r="15" spans="1:14" s="41" customFormat="1" ht="22.5">
      <c r="A15" s="46">
        <v>37</v>
      </c>
      <c r="B15" s="46" t="s">
        <v>90</v>
      </c>
      <c r="C15" s="35" t="s">
        <v>91</v>
      </c>
      <c r="D15" s="46" t="s">
        <v>92</v>
      </c>
      <c r="E15" s="46" t="s">
        <v>93</v>
      </c>
      <c r="F15" s="46" t="s">
        <v>41</v>
      </c>
      <c r="G15" s="46" t="s">
        <v>372</v>
      </c>
      <c r="H15" s="46" t="s">
        <v>446</v>
      </c>
      <c r="I15" s="31"/>
      <c r="J15" s="43">
        <v>177.99</v>
      </c>
      <c r="K15" s="44">
        <v>172.7</v>
      </c>
      <c r="L15" s="33">
        <f t="shared" si="0"/>
        <v>0</v>
      </c>
      <c r="M15" s="33">
        <f t="shared" si="1"/>
        <v>0</v>
      </c>
      <c r="N15" s="45">
        <v>3</v>
      </c>
    </row>
    <row r="16" spans="1:14" s="41" customFormat="1" ht="22.5">
      <c r="A16" s="46">
        <v>38</v>
      </c>
      <c r="B16" s="46" t="s">
        <v>94</v>
      </c>
      <c r="C16" s="35" t="s">
        <v>95</v>
      </c>
      <c r="D16" s="46" t="s">
        <v>92</v>
      </c>
      <c r="E16" s="46" t="s">
        <v>93</v>
      </c>
      <c r="F16" s="46" t="s">
        <v>41</v>
      </c>
      <c r="G16" s="46" t="s">
        <v>373</v>
      </c>
      <c r="H16" s="46" t="s">
        <v>446</v>
      </c>
      <c r="I16" s="31"/>
      <c r="J16" s="43">
        <v>197.04</v>
      </c>
      <c r="K16" s="44">
        <v>191.38</v>
      </c>
      <c r="L16" s="33">
        <f t="shared" si="0"/>
        <v>0</v>
      </c>
      <c r="M16" s="33">
        <f t="shared" si="1"/>
        <v>0</v>
      </c>
      <c r="N16" s="45">
        <v>3</v>
      </c>
    </row>
    <row r="17" spans="1:14" s="41" customFormat="1" ht="22.5">
      <c r="A17" s="46">
        <v>39</v>
      </c>
      <c r="B17" s="46" t="s">
        <v>96</v>
      </c>
      <c r="C17" s="35" t="s">
        <v>97</v>
      </c>
      <c r="D17" s="46" t="s">
        <v>92</v>
      </c>
      <c r="E17" s="46" t="s">
        <v>93</v>
      </c>
      <c r="F17" s="46" t="s">
        <v>41</v>
      </c>
      <c r="G17" s="46" t="s">
        <v>374</v>
      </c>
      <c r="H17" s="46" t="s">
        <v>446</v>
      </c>
      <c r="I17" s="31"/>
      <c r="J17" s="43">
        <v>286.35</v>
      </c>
      <c r="K17" s="44">
        <v>277.17</v>
      </c>
      <c r="L17" s="33">
        <f t="shared" si="0"/>
        <v>0</v>
      </c>
      <c r="M17" s="33">
        <f t="shared" si="1"/>
        <v>0</v>
      </c>
      <c r="N17" s="45">
        <v>3</v>
      </c>
    </row>
    <row r="18" spans="1:14" s="41" customFormat="1" ht="22.5">
      <c r="A18" s="46">
        <v>43</v>
      </c>
      <c r="B18" s="46" t="s">
        <v>98</v>
      </c>
      <c r="C18" s="46">
        <v>1069614</v>
      </c>
      <c r="D18" s="46" t="s">
        <v>99</v>
      </c>
      <c r="E18" s="46" t="s">
        <v>100</v>
      </c>
      <c r="F18" s="46" t="s">
        <v>43</v>
      </c>
      <c r="G18" s="46" t="s">
        <v>375</v>
      </c>
      <c r="H18" s="46" t="s">
        <v>447</v>
      </c>
      <c r="I18" s="31"/>
      <c r="J18" s="43">
        <v>117.9</v>
      </c>
      <c r="K18" s="56">
        <v>104.96</v>
      </c>
      <c r="L18" s="33">
        <f t="shared" si="0"/>
        <v>0</v>
      </c>
      <c r="M18" s="33">
        <f t="shared" si="1"/>
        <v>0</v>
      </c>
      <c r="N18" s="45">
        <v>3</v>
      </c>
    </row>
    <row r="19" spans="1:14" s="41" customFormat="1" ht="22.5">
      <c r="A19" s="46">
        <v>44</v>
      </c>
      <c r="B19" s="46" t="s">
        <v>101</v>
      </c>
      <c r="C19" s="35" t="s">
        <v>102</v>
      </c>
      <c r="D19" s="46" t="s">
        <v>103</v>
      </c>
      <c r="E19" s="46" t="s">
        <v>104</v>
      </c>
      <c r="F19" s="46" t="s">
        <v>41</v>
      </c>
      <c r="G19" s="46" t="s">
        <v>376</v>
      </c>
      <c r="H19" s="46" t="s">
        <v>446</v>
      </c>
      <c r="I19" s="31"/>
      <c r="J19" s="43">
        <v>470.31</v>
      </c>
      <c r="K19" s="44">
        <v>459.08</v>
      </c>
      <c r="L19" s="33">
        <f t="shared" si="0"/>
        <v>0</v>
      </c>
      <c r="M19" s="33">
        <f t="shared" si="1"/>
        <v>0</v>
      </c>
      <c r="N19" s="45">
        <v>3</v>
      </c>
    </row>
    <row r="20" spans="1:14" s="41" customFormat="1" ht="33.75">
      <c r="A20" s="46">
        <v>45</v>
      </c>
      <c r="B20" s="46" t="s">
        <v>105</v>
      </c>
      <c r="C20" s="46">
        <v>1069600</v>
      </c>
      <c r="D20" s="46" t="s">
        <v>106</v>
      </c>
      <c r="E20" s="46" t="s">
        <v>107</v>
      </c>
      <c r="F20" s="46" t="s">
        <v>44</v>
      </c>
      <c r="G20" s="46" t="s">
        <v>377</v>
      </c>
      <c r="H20" s="46" t="s">
        <v>448</v>
      </c>
      <c r="I20" s="31"/>
      <c r="J20" s="43">
        <v>246.95</v>
      </c>
      <c r="K20" s="56">
        <v>213.86</v>
      </c>
      <c r="L20" s="33">
        <f t="shared" si="0"/>
        <v>0</v>
      </c>
      <c r="M20" s="33">
        <f t="shared" si="1"/>
        <v>0</v>
      </c>
      <c r="N20" s="45">
        <v>3</v>
      </c>
    </row>
    <row r="21" spans="1:14" s="41" customFormat="1" ht="45">
      <c r="A21" s="46">
        <v>47</v>
      </c>
      <c r="B21" s="46" t="s">
        <v>108</v>
      </c>
      <c r="C21" s="35" t="s">
        <v>109</v>
      </c>
      <c r="D21" s="46" t="s">
        <v>110</v>
      </c>
      <c r="E21" s="39" t="s">
        <v>111</v>
      </c>
      <c r="F21" s="46" t="s">
        <v>52</v>
      </c>
      <c r="G21" s="46" t="s">
        <v>378</v>
      </c>
      <c r="H21" s="46" t="s">
        <v>443</v>
      </c>
      <c r="I21" s="31"/>
      <c r="J21" s="43">
        <v>53.02</v>
      </c>
      <c r="K21" s="44">
        <v>53.02</v>
      </c>
      <c r="L21" s="33">
        <f t="shared" si="0"/>
        <v>0</v>
      </c>
      <c r="M21" s="33">
        <f t="shared" si="1"/>
        <v>0</v>
      </c>
      <c r="N21" s="45">
        <v>1</v>
      </c>
    </row>
    <row r="22" spans="1:14" s="41" customFormat="1" ht="22.5">
      <c r="A22" s="46">
        <v>52</v>
      </c>
      <c r="B22" s="46" t="s">
        <v>112</v>
      </c>
      <c r="C22" s="35" t="s">
        <v>113</v>
      </c>
      <c r="D22" s="46" t="s">
        <v>114</v>
      </c>
      <c r="E22" s="46" t="s">
        <v>115</v>
      </c>
      <c r="F22" s="46" t="s">
        <v>41</v>
      </c>
      <c r="G22" s="46" t="s">
        <v>379</v>
      </c>
      <c r="H22" s="46" t="s">
        <v>443</v>
      </c>
      <c r="I22" s="31"/>
      <c r="J22" s="43">
        <v>119.24</v>
      </c>
      <c r="K22" s="44">
        <v>113.22</v>
      </c>
      <c r="L22" s="33">
        <f t="shared" si="0"/>
        <v>0</v>
      </c>
      <c r="M22" s="33">
        <f t="shared" si="1"/>
        <v>0</v>
      </c>
      <c r="N22" s="45">
        <v>2</v>
      </c>
    </row>
    <row r="23" spans="1:14" s="41" customFormat="1" ht="33.75">
      <c r="A23" s="46">
        <v>60</v>
      </c>
      <c r="B23" s="46" t="s">
        <v>116</v>
      </c>
      <c r="C23" s="35" t="s">
        <v>117</v>
      </c>
      <c r="D23" s="46" t="s">
        <v>118</v>
      </c>
      <c r="E23" s="46" t="s">
        <v>48</v>
      </c>
      <c r="F23" s="46" t="s">
        <v>42</v>
      </c>
      <c r="G23" s="46" t="s">
        <v>380</v>
      </c>
      <c r="H23" s="46" t="s">
        <v>449</v>
      </c>
      <c r="I23" s="31"/>
      <c r="J23" s="43">
        <v>698.2</v>
      </c>
      <c r="K23" s="44">
        <v>666.74</v>
      </c>
      <c r="L23" s="33">
        <f t="shared" si="0"/>
        <v>0</v>
      </c>
      <c r="M23" s="33">
        <f t="shared" si="1"/>
        <v>0</v>
      </c>
      <c r="N23" s="45">
        <v>3</v>
      </c>
    </row>
    <row r="24" spans="1:14" s="41" customFormat="1" ht="146.25">
      <c r="A24" s="46">
        <v>62</v>
      </c>
      <c r="B24" s="46" t="s">
        <v>119</v>
      </c>
      <c r="C24" s="35" t="s">
        <v>120</v>
      </c>
      <c r="D24" s="46" t="s">
        <v>121</v>
      </c>
      <c r="E24" s="46" t="s">
        <v>122</v>
      </c>
      <c r="F24" s="46" t="s">
        <v>42</v>
      </c>
      <c r="G24" s="46" t="s">
        <v>381</v>
      </c>
      <c r="H24" s="46" t="s">
        <v>450</v>
      </c>
      <c r="I24" s="31"/>
      <c r="J24" s="43">
        <v>595.8</v>
      </c>
      <c r="K24" s="44">
        <v>568.95</v>
      </c>
      <c r="L24" s="33">
        <f t="shared" si="0"/>
        <v>0</v>
      </c>
      <c r="M24" s="33">
        <f t="shared" si="1"/>
        <v>0</v>
      </c>
      <c r="N24" s="45">
        <v>3</v>
      </c>
    </row>
    <row r="25" spans="1:14" s="41" customFormat="1" ht="22.5">
      <c r="A25" s="46">
        <v>93</v>
      </c>
      <c r="B25" s="46" t="s">
        <v>123</v>
      </c>
      <c r="C25" s="35" t="s">
        <v>124</v>
      </c>
      <c r="D25" s="46" t="s">
        <v>125</v>
      </c>
      <c r="E25" s="46" t="s">
        <v>122</v>
      </c>
      <c r="F25" s="46" t="s">
        <v>42</v>
      </c>
      <c r="G25" s="46" t="s">
        <v>382</v>
      </c>
      <c r="H25" s="46" t="s">
        <v>449</v>
      </c>
      <c r="I25" s="31"/>
      <c r="J25" s="43">
        <v>352.6</v>
      </c>
      <c r="K25" s="44">
        <v>336.7</v>
      </c>
      <c r="L25" s="33">
        <f t="shared" si="0"/>
        <v>0</v>
      </c>
      <c r="M25" s="33">
        <f t="shared" si="1"/>
        <v>0</v>
      </c>
      <c r="N25" s="45">
        <v>3</v>
      </c>
    </row>
    <row r="26" spans="1:14" s="41" customFormat="1" ht="22.5">
      <c r="A26" s="46">
        <v>94</v>
      </c>
      <c r="B26" s="46" t="s">
        <v>126</v>
      </c>
      <c r="C26" s="35" t="s">
        <v>127</v>
      </c>
      <c r="D26" s="46" t="s">
        <v>128</v>
      </c>
      <c r="E26" s="46" t="s">
        <v>122</v>
      </c>
      <c r="F26" s="46" t="s">
        <v>42</v>
      </c>
      <c r="G26" s="46" t="s">
        <v>383</v>
      </c>
      <c r="H26" s="46" t="s">
        <v>449</v>
      </c>
      <c r="I26" s="31"/>
      <c r="J26" s="43">
        <v>326.5</v>
      </c>
      <c r="K26" s="44">
        <v>311.78</v>
      </c>
      <c r="L26" s="33">
        <f t="shared" si="0"/>
        <v>0</v>
      </c>
      <c r="M26" s="33">
        <f t="shared" si="1"/>
        <v>0</v>
      </c>
      <c r="N26" s="45">
        <v>3</v>
      </c>
    </row>
    <row r="27" spans="1:14" s="41" customFormat="1" ht="22.5">
      <c r="A27" s="46">
        <v>144</v>
      </c>
      <c r="B27" s="46" t="s">
        <v>129</v>
      </c>
      <c r="C27" s="53" t="s">
        <v>130</v>
      </c>
      <c r="D27" s="46" t="s">
        <v>131</v>
      </c>
      <c r="E27" s="46" t="s">
        <v>132</v>
      </c>
      <c r="F27" s="46" t="s">
        <v>133</v>
      </c>
      <c r="G27" s="46" t="s">
        <v>384</v>
      </c>
      <c r="H27" s="46" t="s">
        <v>443</v>
      </c>
      <c r="I27" s="31"/>
      <c r="J27" s="54">
        <v>21.74</v>
      </c>
      <c r="K27" s="44">
        <v>20.94</v>
      </c>
      <c r="L27" s="33">
        <f t="shared" si="0"/>
        <v>0</v>
      </c>
      <c r="M27" s="33">
        <f t="shared" si="1"/>
        <v>0</v>
      </c>
      <c r="N27" s="45">
        <v>1</v>
      </c>
    </row>
    <row r="28" spans="1:14" s="41" customFormat="1" ht="33.75">
      <c r="A28" s="46">
        <v>146</v>
      </c>
      <c r="B28" s="46" t="s">
        <v>134</v>
      </c>
      <c r="C28" s="35" t="s">
        <v>135</v>
      </c>
      <c r="D28" s="46" t="s">
        <v>136</v>
      </c>
      <c r="E28" s="46" t="s">
        <v>137</v>
      </c>
      <c r="F28" s="46" t="s">
        <v>52</v>
      </c>
      <c r="G28" s="46" t="s">
        <v>385</v>
      </c>
      <c r="H28" s="46" t="s">
        <v>443</v>
      </c>
      <c r="I28" s="31"/>
      <c r="J28" s="54">
        <v>195.82</v>
      </c>
      <c r="K28" s="44">
        <v>149.9</v>
      </c>
      <c r="L28" s="33">
        <f t="shared" si="0"/>
        <v>0</v>
      </c>
      <c r="M28" s="33">
        <f t="shared" si="1"/>
        <v>0</v>
      </c>
      <c r="N28" s="45">
        <v>4</v>
      </c>
    </row>
    <row r="29" spans="1:14" s="41" customFormat="1" ht="22.5">
      <c r="A29" s="46">
        <v>148</v>
      </c>
      <c r="B29" s="46" t="s">
        <v>138</v>
      </c>
      <c r="C29" s="38" t="s">
        <v>139</v>
      </c>
      <c r="D29" s="39" t="s">
        <v>140</v>
      </c>
      <c r="E29" s="46" t="s">
        <v>141</v>
      </c>
      <c r="F29" s="46" t="s">
        <v>41</v>
      </c>
      <c r="G29" s="46" t="s">
        <v>386</v>
      </c>
      <c r="H29" s="46" t="s">
        <v>443</v>
      </c>
      <c r="I29" s="31"/>
      <c r="J29" s="43">
        <v>30.93</v>
      </c>
      <c r="K29" s="56">
        <v>37.75</v>
      </c>
      <c r="L29" s="33">
        <f t="shared" si="0"/>
        <v>0</v>
      </c>
      <c r="M29" s="33">
        <f t="shared" si="1"/>
        <v>0</v>
      </c>
      <c r="N29" s="45">
        <v>1</v>
      </c>
    </row>
    <row r="30" spans="1:14" s="41" customFormat="1" ht="20.25" customHeight="1">
      <c r="A30" s="34">
        <v>150</v>
      </c>
      <c r="B30" s="46" t="s">
        <v>142</v>
      </c>
      <c r="C30" s="35" t="s">
        <v>143</v>
      </c>
      <c r="D30" s="46" t="s">
        <v>144</v>
      </c>
      <c r="E30" s="46" t="s">
        <v>48</v>
      </c>
      <c r="F30" s="46" t="s">
        <v>41</v>
      </c>
      <c r="G30" s="46" t="s">
        <v>387</v>
      </c>
      <c r="H30" s="46" t="s">
        <v>443</v>
      </c>
      <c r="I30" s="31"/>
      <c r="J30" s="43">
        <v>78.16</v>
      </c>
      <c r="K30" s="44">
        <v>74.37</v>
      </c>
      <c r="L30" s="33">
        <f t="shared" si="0"/>
        <v>0</v>
      </c>
      <c r="M30" s="33">
        <f t="shared" si="1"/>
        <v>0</v>
      </c>
      <c r="N30" s="45">
        <v>4</v>
      </c>
    </row>
    <row r="31" spans="1:14" s="41" customFormat="1" ht="33.75">
      <c r="A31" s="46">
        <v>151</v>
      </c>
      <c r="B31" s="46" t="s">
        <v>145</v>
      </c>
      <c r="C31" s="35" t="s">
        <v>146</v>
      </c>
      <c r="D31" s="46" t="s">
        <v>147</v>
      </c>
      <c r="E31" s="46" t="s">
        <v>148</v>
      </c>
      <c r="F31" s="46" t="s">
        <v>42</v>
      </c>
      <c r="G31" s="46" t="s">
        <v>388</v>
      </c>
      <c r="H31" s="46" t="s">
        <v>451</v>
      </c>
      <c r="I31" s="31"/>
      <c r="J31" s="43">
        <v>945.5</v>
      </c>
      <c r="K31" s="44">
        <v>675.37</v>
      </c>
      <c r="L31" s="33">
        <f t="shared" si="0"/>
        <v>0</v>
      </c>
      <c r="M31" s="33">
        <f t="shared" si="1"/>
        <v>0</v>
      </c>
      <c r="N31" s="45">
        <v>4</v>
      </c>
    </row>
    <row r="32" spans="1:14" s="41" customFormat="1" ht="22.5">
      <c r="A32" s="46">
        <v>152</v>
      </c>
      <c r="B32" s="46" t="s">
        <v>149</v>
      </c>
      <c r="C32" s="35" t="s">
        <v>150</v>
      </c>
      <c r="D32" s="46" t="s">
        <v>151</v>
      </c>
      <c r="E32" s="46" t="s">
        <v>152</v>
      </c>
      <c r="F32" s="46" t="s">
        <v>52</v>
      </c>
      <c r="G32" s="46" t="s">
        <v>389</v>
      </c>
      <c r="H32" s="46" t="s">
        <v>443</v>
      </c>
      <c r="I32" s="31"/>
      <c r="J32" s="43">
        <v>33.95</v>
      </c>
      <c r="K32" s="44">
        <v>30.68</v>
      </c>
      <c r="L32" s="33">
        <f t="shared" si="0"/>
        <v>0</v>
      </c>
      <c r="M32" s="33">
        <f t="shared" si="1"/>
        <v>0</v>
      </c>
      <c r="N32" s="45">
        <v>2</v>
      </c>
    </row>
    <row r="33" spans="1:14" s="41" customFormat="1" ht="33.75">
      <c r="A33" s="46">
        <v>153</v>
      </c>
      <c r="B33" s="46" t="s">
        <v>153</v>
      </c>
      <c r="C33" s="35">
        <v>1103462</v>
      </c>
      <c r="D33" s="46" t="s">
        <v>154</v>
      </c>
      <c r="E33" s="46" t="s">
        <v>155</v>
      </c>
      <c r="F33" s="46" t="s">
        <v>44</v>
      </c>
      <c r="G33" s="46" t="s">
        <v>390</v>
      </c>
      <c r="H33" s="46" t="s">
        <v>448</v>
      </c>
      <c r="I33" s="31"/>
      <c r="J33" s="43">
        <v>12.65</v>
      </c>
      <c r="K33" s="44">
        <v>12.19</v>
      </c>
      <c r="L33" s="33">
        <f t="shared" si="0"/>
        <v>0</v>
      </c>
      <c r="M33" s="33">
        <f t="shared" si="1"/>
        <v>0</v>
      </c>
      <c r="N33" s="45">
        <v>3</v>
      </c>
    </row>
    <row r="34" spans="1:14" s="41" customFormat="1" ht="22.5">
      <c r="A34" s="46">
        <v>161</v>
      </c>
      <c r="B34" s="46" t="s">
        <v>156</v>
      </c>
      <c r="C34" s="35" t="s">
        <v>157</v>
      </c>
      <c r="D34" s="46" t="s">
        <v>158</v>
      </c>
      <c r="E34" s="46" t="s">
        <v>48</v>
      </c>
      <c r="F34" s="46" t="s">
        <v>133</v>
      </c>
      <c r="G34" s="46" t="s">
        <v>391</v>
      </c>
      <c r="H34" s="46" t="s">
        <v>443</v>
      </c>
      <c r="I34" s="31"/>
      <c r="J34" s="43">
        <v>24.37</v>
      </c>
      <c r="K34" s="44">
        <v>23.19</v>
      </c>
      <c r="L34" s="33">
        <f t="shared" si="0"/>
        <v>0</v>
      </c>
      <c r="M34" s="33">
        <f t="shared" si="1"/>
        <v>0</v>
      </c>
      <c r="N34" s="45">
        <v>4</v>
      </c>
    </row>
    <row r="35" spans="1:14" s="41" customFormat="1" ht="33.75">
      <c r="A35" s="34">
        <v>170</v>
      </c>
      <c r="B35" s="46" t="s">
        <v>159</v>
      </c>
      <c r="C35" s="35" t="s">
        <v>160</v>
      </c>
      <c r="D35" s="46" t="s">
        <v>161</v>
      </c>
      <c r="E35" s="46" t="s">
        <v>78</v>
      </c>
      <c r="F35" s="46" t="s">
        <v>51</v>
      </c>
      <c r="G35" s="46" t="s">
        <v>392</v>
      </c>
      <c r="H35" s="46" t="s">
        <v>446</v>
      </c>
      <c r="I35" s="31"/>
      <c r="J35" s="42">
        <v>16046.4</v>
      </c>
      <c r="K35" s="32">
        <v>15800.62</v>
      </c>
      <c r="L35" s="33">
        <f t="shared" si="0"/>
        <v>0</v>
      </c>
      <c r="M35" s="33">
        <f t="shared" si="1"/>
        <v>0</v>
      </c>
      <c r="N35" s="45">
        <v>2</v>
      </c>
    </row>
    <row r="36" spans="1:14" s="41" customFormat="1" ht="22.5">
      <c r="A36" s="46">
        <v>196</v>
      </c>
      <c r="B36" s="46" t="s">
        <v>162</v>
      </c>
      <c r="C36" s="35" t="s">
        <v>163</v>
      </c>
      <c r="D36" s="46" t="s">
        <v>164</v>
      </c>
      <c r="E36" s="46" t="s">
        <v>46</v>
      </c>
      <c r="F36" s="46" t="s">
        <v>41</v>
      </c>
      <c r="G36" s="46" t="s">
        <v>393</v>
      </c>
      <c r="H36" s="46" t="s">
        <v>443</v>
      </c>
      <c r="I36" s="31"/>
      <c r="J36" s="43">
        <v>44.84</v>
      </c>
      <c r="K36" s="44">
        <v>43.62</v>
      </c>
      <c r="L36" s="33">
        <f t="shared" si="0"/>
        <v>0</v>
      </c>
      <c r="M36" s="33">
        <f t="shared" si="1"/>
        <v>0</v>
      </c>
      <c r="N36" s="45">
        <v>3</v>
      </c>
    </row>
    <row r="37" spans="1:14" s="41" customFormat="1" ht="22.5">
      <c r="A37" s="46">
        <v>198</v>
      </c>
      <c r="B37" s="46" t="s">
        <v>165</v>
      </c>
      <c r="C37" s="35" t="s">
        <v>166</v>
      </c>
      <c r="D37" s="46" t="s">
        <v>167</v>
      </c>
      <c r="E37" s="46" t="s">
        <v>48</v>
      </c>
      <c r="F37" s="46" t="s">
        <v>53</v>
      </c>
      <c r="G37" s="46" t="s">
        <v>394</v>
      </c>
      <c r="H37" s="46" t="s">
        <v>441</v>
      </c>
      <c r="I37" s="31"/>
      <c r="J37" s="43">
        <v>98.91</v>
      </c>
      <c r="K37" s="44">
        <v>94.11</v>
      </c>
      <c r="L37" s="33">
        <f t="shared" si="0"/>
        <v>0</v>
      </c>
      <c r="M37" s="33">
        <f t="shared" si="1"/>
        <v>0</v>
      </c>
      <c r="N37" s="45">
        <v>4</v>
      </c>
    </row>
    <row r="38" spans="1:14" s="41" customFormat="1" ht="33.75">
      <c r="A38" s="46">
        <v>199</v>
      </c>
      <c r="B38" s="46" t="s">
        <v>168</v>
      </c>
      <c r="C38" s="35" t="s">
        <v>169</v>
      </c>
      <c r="D38" s="46" t="s">
        <v>170</v>
      </c>
      <c r="E38" s="46" t="s">
        <v>48</v>
      </c>
      <c r="F38" s="46" t="s">
        <v>171</v>
      </c>
      <c r="G38" s="46" t="s">
        <v>395</v>
      </c>
      <c r="H38" s="46" t="s">
        <v>452</v>
      </c>
      <c r="I38" s="31"/>
      <c r="J38" s="43">
        <v>676.3</v>
      </c>
      <c r="K38" s="44">
        <v>642.52</v>
      </c>
      <c r="L38" s="33">
        <f t="shared" si="0"/>
        <v>0</v>
      </c>
      <c r="M38" s="33">
        <f t="shared" si="1"/>
        <v>0</v>
      </c>
      <c r="N38" s="45">
        <v>4</v>
      </c>
    </row>
    <row r="39" spans="1:14" s="37" customFormat="1" ht="22.5">
      <c r="A39" s="46">
        <v>203</v>
      </c>
      <c r="B39" s="46" t="s">
        <v>172</v>
      </c>
      <c r="C39" s="35" t="s">
        <v>173</v>
      </c>
      <c r="D39" s="46" t="s">
        <v>174</v>
      </c>
      <c r="E39" s="46" t="s">
        <v>175</v>
      </c>
      <c r="F39" s="46" t="s">
        <v>60</v>
      </c>
      <c r="G39" s="46" t="s">
        <v>396</v>
      </c>
      <c r="H39" s="46" t="s">
        <v>441</v>
      </c>
      <c r="I39" s="31"/>
      <c r="J39" s="42">
        <v>5482.11</v>
      </c>
      <c r="K39" s="32">
        <v>5189.97</v>
      </c>
      <c r="L39" s="33">
        <f t="shared" si="0"/>
        <v>0</v>
      </c>
      <c r="M39" s="33">
        <f t="shared" si="1"/>
        <v>0</v>
      </c>
      <c r="N39" s="45">
        <v>3</v>
      </c>
    </row>
    <row r="40" spans="1:14" s="37" customFormat="1" ht="56.25">
      <c r="A40" s="46">
        <v>206</v>
      </c>
      <c r="B40" s="46" t="s">
        <v>176</v>
      </c>
      <c r="C40" s="35" t="s">
        <v>177</v>
      </c>
      <c r="D40" s="46" t="s">
        <v>178</v>
      </c>
      <c r="E40" s="46" t="s">
        <v>48</v>
      </c>
      <c r="F40" s="46" t="s">
        <v>179</v>
      </c>
      <c r="G40" s="46" t="s">
        <v>397</v>
      </c>
      <c r="H40" s="46" t="s">
        <v>441</v>
      </c>
      <c r="I40" s="31"/>
      <c r="J40" s="43">
        <v>51.27</v>
      </c>
      <c r="K40" s="44">
        <v>48.96</v>
      </c>
      <c r="L40" s="33">
        <f t="shared" si="0"/>
        <v>0</v>
      </c>
      <c r="M40" s="33">
        <f t="shared" si="1"/>
        <v>0</v>
      </c>
      <c r="N40" s="45">
        <v>4</v>
      </c>
    </row>
    <row r="41" spans="1:14" s="37" customFormat="1" ht="45">
      <c r="A41" s="46">
        <v>207</v>
      </c>
      <c r="B41" s="46" t="s">
        <v>180</v>
      </c>
      <c r="C41" s="35" t="s">
        <v>181</v>
      </c>
      <c r="D41" s="46" t="s">
        <v>182</v>
      </c>
      <c r="E41" s="46" t="s">
        <v>183</v>
      </c>
      <c r="F41" s="46" t="s">
        <v>45</v>
      </c>
      <c r="G41" s="46" t="s">
        <v>398</v>
      </c>
      <c r="H41" s="46" t="s">
        <v>442</v>
      </c>
      <c r="I41" s="31"/>
      <c r="J41" s="43">
        <v>188.51</v>
      </c>
      <c r="K41" s="67">
        <v>186.9</v>
      </c>
      <c r="L41" s="33">
        <f t="shared" si="0"/>
        <v>0</v>
      </c>
      <c r="M41" s="33">
        <f t="shared" si="1"/>
        <v>0</v>
      </c>
      <c r="N41" s="45">
        <v>1</v>
      </c>
    </row>
    <row r="42" spans="1:14" s="37" customFormat="1" ht="33.75">
      <c r="A42" s="34">
        <v>212</v>
      </c>
      <c r="B42" s="46" t="s">
        <v>184</v>
      </c>
      <c r="C42" s="35" t="s">
        <v>185</v>
      </c>
      <c r="D42" s="46" t="s">
        <v>186</v>
      </c>
      <c r="E42" s="46" t="s">
        <v>187</v>
      </c>
      <c r="F42" s="46" t="s">
        <v>45</v>
      </c>
      <c r="G42" s="46" t="s">
        <v>399</v>
      </c>
      <c r="H42" s="46" t="s">
        <v>442</v>
      </c>
      <c r="I42" s="31"/>
      <c r="J42" s="43">
        <v>140.19</v>
      </c>
      <c r="K42" s="44">
        <v>88.74</v>
      </c>
      <c r="L42" s="33">
        <f t="shared" si="0"/>
        <v>0</v>
      </c>
      <c r="M42" s="33">
        <f t="shared" si="1"/>
        <v>0</v>
      </c>
      <c r="N42" s="45">
        <v>3</v>
      </c>
    </row>
    <row r="43" spans="1:14" s="37" customFormat="1" ht="56.25">
      <c r="A43" s="46">
        <v>217</v>
      </c>
      <c r="B43" s="46" t="s">
        <v>188</v>
      </c>
      <c r="C43" s="35" t="s">
        <v>189</v>
      </c>
      <c r="D43" s="46" t="s">
        <v>190</v>
      </c>
      <c r="E43" s="46" t="s">
        <v>191</v>
      </c>
      <c r="F43" s="46" t="s">
        <v>192</v>
      </c>
      <c r="G43" s="46" t="s">
        <v>400</v>
      </c>
      <c r="H43" s="46" t="s">
        <v>453</v>
      </c>
      <c r="I43" s="31"/>
      <c r="J43" s="43">
        <v>119.1</v>
      </c>
      <c r="K43" s="44">
        <v>64.42</v>
      </c>
      <c r="L43" s="33">
        <f t="shared" si="0"/>
        <v>0</v>
      </c>
      <c r="M43" s="33">
        <f t="shared" si="1"/>
        <v>0</v>
      </c>
      <c r="N43" s="45">
        <v>3</v>
      </c>
    </row>
    <row r="44" spans="1:14" s="37" customFormat="1" ht="33.75">
      <c r="A44" s="46">
        <v>219</v>
      </c>
      <c r="B44" s="46" t="s">
        <v>193</v>
      </c>
      <c r="C44" s="35" t="s">
        <v>194</v>
      </c>
      <c r="D44" s="46" t="s">
        <v>195</v>
      </c>
      <c r="E44" s="46" t="s">
        <v>196</v>
      </c>
      <c r="F44" s="46" t="s">
        <v>45</v>
      </c>
      <c r="G44" s="46" t="s">
        <v>401</v>
      </c>
      <c r="H44" s="46" t="s">
        <v>453</v>
      </c>
      <c r="I44" s="31"/>
      <c r="J44" s="43">
        <v>516.2</v>
      </c>
      <c r="K44" s="44">
        <v>483.47</v>
      </c>
      <c r="L44" s="33">
        <f t="shared" si="0"/>
        <v>0</v>
      </c>
      <c r="M44" s="33">
        <f t="shared" si="1"/>
        <v>0</v>
      </c>
      <c r="N44" s="45">
        <v>4</v>
      </c>
    </row>
    <row r="45" spans="1:14" s="40" customFormat="1" ht="33.75">
      <c r="A45" s="46">
        <v>220</v>
      </c>
      <c r="B45" s="46" t="s">
        <v>197</v>
      </c>
      <c r="C45" s="35" t="s">
        <v>198</v>
      </c>
      <c r="D45" s="46" t="s">
        <v>199</v>
      </c>
      <c r="E45" s="46" t="s">
        <v>200</v>
      </c>
      <c r="F45" s="46" t="s">
        <v>45</v>
      </c>
      <c r="G45" s="46" t="s">
        <v>402</v>
      </c>
      <c r="H45" s="46" t="s">
        <v>453</v>
      </c>
      <c r="I45" s="31"/>
      <c r="J45" s="43">
        <v>325.88</v>
      </c>
      <c r="K45" s="56">
        <v>323.08</v>
      </c>
      <c r="L45" s="33">
        <f t="shared" si="0"/>
        <v>0</v>
      </c>
      <c r="M45" s="33">
        <f t="shared" si="1"/>
        <v>0</v>
      </c>
      <c r="N45" s="45">
        <v>1</v>
      </c>
    </row>
    <row r="46" spans="1:14" s="40" customFormat="1" ht="33.75">
      <c r="A46" s="46">
        <v>221</v>
      </c>
      <c r="B46" s="46" t="s">
        <v>201</v>
      </c>
      <c r="C46" s="35" t="s">
        <v>202</v>
      </c>
      <c r="D46" s="46" t="s">
        <v>203</v>
      </c>
      <c r="E46" s="46" t="s">
        <v>204</v>
      </c>
      <c r="F46" s="46" t="s">
        <v>45</v>
      </c>
      <c r="G46" s="46" t="s">
        <v>401</v>
      </c>
      <c r="H46" s="46" t="s">
        <v>453</v>
      </c>
      <c r="I46" s="31"/>
      <c r="J46" s="43">
        <v>660.89</v>
      </c>
      <c r="K46" s="44">
        <v>608.81</v>
      </c>
      <c r="L46" s="33">
        <f t="shared" si="0"/>
        <v>0</v>
      </c>
      <c r="M46" s="33">
        <f t="shared" si="1"/>
        <v>0</v>
      </c>
      <c r="N46" s="45">
        <v>2</v>
      </c>
    </row>
    <row r="47" spans="1:14" s="40" customFormat="1" ht="33.75">
      <c r="A47" s="46">
        <v>225</v>
      </c>
      <c r="B47" s="46" t="s">
        <v>205</v>
      </c>
      <c r="C47" s="35" t="s">
        <v>206</v>
      </c>
      <c r="D47" s="46" t="s">
        <v>207</v>
      </c>
      <c r="E47" s="46" t="s">
        <v>48</v>
      </c>
      <c r="F47" s="46" t="s">
        <v>60</v>
      </c>
      <c r="G47" s="46" t="s">
        <v>402</v>
      </c>
      <c r="H47" s="46" t="s">
        <v>453</v>
      </c>
      <c r="I47" s="31"/>
      <c r="J47" s="43">
        <v>418.68</v>
      </c>
      <c r="K47" s="44">
        <v>397.79</v>
      </c>
      <c r="L47" s="33">
        <f t="shared" si="0"/>
        <v>0</v>
      </c>
      <c r="M47" s="33">
        <f t="shared" si="1"/>
        <v>0</v>
      </c>
      <c r="N47" s="45">
        <v>4</v>
      </c>
    </row>
    <row r="48" spans="1:14" s="40" customFormat="1" ht="21.75" customHeight="1">
      <c r="A48" s="46">
        <v>226</v>
      </c>
      <c r="B48" s="46" t="s">
        <v>208</v>
      </c>
      <c r="C48" s="35" t="s">
        <v>209</v>
      </c>
      <c r="D48" s="46" t="s">
        <v>210</v>
      </c>
      <c r="E48" s="46" t="s">
        <v>48</v>
      </c>
      <c r="F48" s="46" t="s">
        <v>41</v>
      </c>
      <c r="G48" s="46" t="s">
        <v>403</v>
      </c>
      <c r="H48" s="46" t="s">
        <v>443</v>
      </c>
      <c r="I48" s="31"/>
      <c r="J48" s="43">
        <v>133.7</v>
      </c>
      <c r="K48" s="44">
        <v>127.02</v>
      </c>
      <c r="L48" s="33">
        <f t="shared" si="0"/>
        <v>0</v>
      </c>
      <c r="M48" s="33">
        <f t="shared" si="1"/>
        <v>0</v>
      </c>
      <c r="N48" s="45">
        <v>4</v>
      </c>
    </row>
    <row r="49" spans="1:14" s="40" customFormat="1" ht="22.5">
      <c r="A49" s="46">
        <v>229</v>
      </c>
      <c r="B49" s="46" t="s">
        <v>211</v>
      </c>
      <c r="C49" s="35" t="s">
        <v>212</v>
      </c>
      <c r="D49" s="46" t="s">
        <v>213</v>
      </c>
      <c r="E49" s="46" t="s">
        <v>214</v>
      </c>
      <c r="F49" s="46" t="s">
        <v>52</v>
      </c>
      <c r="G49" s="46" t="s">
        <v>404</v>
      </c>
      <c r="H49" s="46" t="s">
        <v>443</v>
      </c>
      <c r="I49" s="31"/>
      <c r="J49" s="43">
        <v>14.09</v>
      </c>
      <c r="K49" s="44">
        <v>13.47</v>
      </c>
      <c r="L49" s="33">
        <f t="shared" si="0"/>
        <v>0</v>
      </c>
      <c r="M49" s="33">
        <f t="shared" si="1"/>
        <v>0</v>
      </c>
      <c r="N49" s="45">
        <v>2</v>
      </c>
    </row>
    <row r="50" spans="1:14" s="41" customFormat="1" ht="90">
      <c r="A50" s="46">
        <v>239</v>
      </c>
      <c r="B50" s="46" t="s">
        <v>215</v>
      </c>
      <c r="C50" s="35" t="s">
        <v>216</v>
      </c>
      <c r="D50" s="46" t="s">
        <v>217</v>
      </c>
      <c r="E50" s="46" t="s">
        <v>218</v>
      </c>
      <c r="F50" s="46" t="s">
        <v>42</v>
      </c>
      <c r="G50" s="46" t="s">
        <v>405</v>
      </c>
      <c r="H50" s="46" t="s">
        <v>454</v>
      </c>
      <c r="I50" s="31"/>
      <c r="J50" s="42">
        <v>1060.66</v>
      </c>
      <c r="K50" s="44">
        <v>196.41</v>
      </c>
      <c r="L50" s="33">
        <f t="shared" si="0"/>
        <v>0</v>
      </c>
      <c r="M50" s="33">
        <f t="shared" si="1"/>
        <v>0</v>
      </c>
      <c r="N50" s="45">
        <v>3</v>
      </c>
    </row>
    <row r="51" spans="1:14" s="41" customFormat="1" ht="33.75">
      <c r="A51" s="46">
        <v>240</v>
      </c>
      <c r="B51" s="46" t="s">
        <v>219</v>
      </c>
      <c r="C51" s="35" t="s">
        <v>220</v>
      </c>
      <c r="D51" s="46" t="s">
        <v>221</v>
      </c>
      <c r="E51" s="46" t="s">
        <v>222</v>
      </c>
      <c r="F51" s="46" t="s">
        <v>42</v>
      </c>
      <c r="G51" s="46" t="s">
        <v>406</v>
      </c>
      <c r="H51" s="46" t="s">
        <v>455</v>
      </c>
      <c r="I51" s="31"/>
      <c r="J51" s="43">
        <v>954.6</v>
      </c>
      <c r="K51" s="44">
        <v>851.82</v>
      </c>
      <c r="L51" s="33">
        <f t="shared" si="0"/>
        <v>0</v>
      </c>
      <c r="M51" s="33">
        <f t="shared" si="1"/>
        <v>0</v>
      </c>
      <c r="N51" s="45">
        <v>3</v>
      </c>
    </row>
    <row r="52" spans="1:14" s="41" customFormat="1" ht="45">
      <c r="A52" s="46">
        <v>247</v>
      </c>
      <c r="B52" s="46" t="s">
        <v>223</v>
      </c>
      <c r="C52" s="35" t="s">
        <v>224</v>
      </c>
      <c r="D52" s="46" t="s">
        <v>225</v>
      </c>
      <c r="E52" s="46" t="s">
        <v>226</v>
      </c>
      <c r="F52" s="46" t="s">
        <v>42</v>
      </c>
      <c r="G52" s="46" t="s">
        <v>405</v>
      </c>
      <c r="H52" s="46" t="s">
        <v>456</v>
      </c>
      <c r="I52" s="31"/>
      <c r="J52" s="43">
        <v>138.39</v>
      </c>
      <c r="K52" s="44">
        <v>105</v>
      </c>
      <c r="L52" s="33">
        <f t="shared" si="0"/>
        <v>0</v>
      </c>
      <c r="M52" s="33">
        <f t="shared" si="1"/>
        <v>0</v>
      </c>
      <c r="N52" s="45">
        <v>2</v>
      </c>
    </row>
    <row r="53" spans="1:14" s="41" customFormat="1" ht="123.75">
      <c r="A53" s="46">
        <v>253</v>
      </c>
      <c r="B53" s="46" t="s">
        <v>227</v>
      </c>
      <c r="C53" s="35" t="s">
        <v>228</v>
      </c>
      <c r="D53" s="46" t="s">
        <v>229</v>
      </c>
      <c r="E53" s="46" t="s">
        <v>230</v>
      </c>
      <c r="F53" s="46" t="s">
        <v>60</v>
      </c>
      <c r="G53" s="46" t="s">
        <v>407</v>
      </c>
      <c r="H53" s="46" t="s">
        <v>442</v>
      </c>
      <c r="I53" s="31"/>
      <c r="J53" s="42">
        <v>5949.1</v>
      </c>
      <c r="K53" s="32">
        <v>1995</v>
      </c>
      <c r="L53" s="33">
        <f t="shared" si="0"/>
        <v>0</v>
      </c>
      <c r="M53" s="33">
        <f t="shared" si="1"/>
        <v>0</v>
      </c>
      <c r="N53" s="45">
        <v>4</v>
      </c>
    </row>
    <row r="54" spans="1:14" s="41" customFormat="1" ht="22.5">
      <c r="A54" s="46">
        <v>254</v>
      </c>
      <c r="B54" s="46" t="s">
        <v>231</v>
      </c>
      <c r="C54" s="35">
        <v>1327530</v>
      </c>
      <c r="D54" s="46" t="s">
        <v>232</v>
      </c>
      <c r="E54" s="46" t="s">
        <v>233</v>
      </c>
      <c r="F54" s="46" t="s">
        <v>44</v>
      </c>
      <c r="G54" s="46" t="s">
        <v>396</v>
      </c>
      <c r="H54" s="46" t="s">
        <v>448</v>
      </c>
      <c r="I54" s="31"/>
      <c r="J54" s="43">
        <v>510.31</v>
      </c>
      <c r="K54" s="56">
        <v>355.73</v>
      </c>
      <c r="L54" s="33">
        <f t="shared" si="0"/>
        <v>0</v>
      </c>
      <c r="M54" s="33">
        <f t="shared" si="1"/>
        <v>0</v>
      </c>
      <c r="N54" s="45">
        <v>2</v>
      </c>
    </row>
    <row r="55" spans="1:14" s="41" customFormat="1" ht="45">
      <c r="A55" s="46">
        <v>255</v>
      </c>
      <c r="B55" s="46" t="s">
        <v>234</v>
      </c>
      <c r="C55" s="35" t="s">
        <v>235</v>
      </c>
      <c r="D55" s="46" t="s">
        <v>236</v>
      </c>
      <c r="E55" s="46" t="s">
        <v>237</v>
      </c>
      <c r="F55" s="46" t="s">
        <v>44</v>
      </c>
      <c r="G55" s="46" t="s">
        <v>407</v>
      </c>
      <c r="H55" s="46" t="s">
        <v>448</v>
      </c>
      <c r="I55" s="31"/>
      <c r="J55" s="42">
        <v>1683.7</v>
      </c>
      <c r="K55" s="32">
        <v>1063.75</v>
      </c>
      <c r="L55" s="33">
        <f t="shared" si="0"/>
        <v>0</v>
      </c>
      <c r="M55" s="33">
        <f t="shared" si="1"/>
        <v>0</v>
      </c>
      <c r="N55" s="45">
        <v>2</v>
      </c>
    </row>
    <row r="56" spans="1:14" s="41" customFormat="1" ht="22.5">
      <c r="A56" s="46">
        <v>261</v>
      </c>
      <c r="B56" s="46" t="s">
        <v>238</v>
      </c>
      <c r="C56" s="35" t="s">
        <v>239</v>
      </c>
      <c r="D56" s="46" t="s">
        <v>240</v>
      </c>
      <c r="E56" s="46" t="s">
        <v>241</v>
      </c>
      <c r="F56" s="46" t="s">
        <v>60</v>
      </c>
      <c r="G56" s="46" t="s">
        <v>408</v>
      </c>
      <c r="H56" s="46" t="s">
        <v>441</v>
      </c>
      <c r="I56" s="31"/>
      <c r="J56" s="43">
        <v>553.12</v>
      </c>
      <c r="K56" s="44">
        <v>530.24</v>
      </c>
      <c r="L56" s="33">
        <f t="shared" si="0"/>
        <v>0</v>
      </c>
      <c r="M56" s="33">
        <f t="shared" si="1"/>
        <v>0</v>
      </c>
      <c r="N56" s="45">
        <v>2</v>
      </c>
    </row>
    <row r="57" spans="1:14" s="41" customFormat="1" ht="33.75">
      <c r="A57" s="46">
        <v>263</v>
      </c>
      <c r="B57" s="46" t="s">
        <v>242</v>
      </c>
      <c r="C57" s="35" t="s">
        <v>243</v>
      </c>
      <c r="D57" s="46" t="s">
        <v>244</v>
      </c>
      <c r="E57" s="46" t="s">
        <v>47</v>
      </c>
      <c r="F57" s="46" t="s">
        <v>51</v>
      </c>
      <c r="G57" s="46" t="s">
        <v>409</v>
      </c>
      <c r="H57" s="46" t="s">
        <v>441</v>
      </c>
      <c r="I57" s="31"/>
      <c r="J57" s="42">
        <v>2805.71</v>
      </c>
      <c r="K57" s="32">
        <v>2740.61</v>
      </c>
      <c r="L57" s="33">
        <f t="shared" si="0"/>
        <v>0</v>
      </c>
      <c r="M57" s="33">
        <f t="shared" si="1"/>
        <v>0</v>
      </c>
      <c r="N57" s="45">
        <v>2</v>
      </c>
    </row>
    <row r="58" spans="1:14" s="41" customFormat="1" ht="33.75">
      <c r="A58" s="46">
        <v>268</v>
      </c>
      <c r="B58" s="46" t="s">
        <v>245</v>
      </c>
      <c r="C58" s="35" t="s">
        <v>246</v>
      </c>
      <c r="D58" s="46" t="s">
        <v>247</v>
      </c>
      <c r="E58" s="46" t="s">
        <v>248</v>
      </c>
      <c r="F58" s="46" t="s">
        <v>41</v>
      </c>
      <c r="G58" s="46" t="s">
        <v>410</v>
      </c>
      <c r="H58" s="46" t="s">
        <v>446</v>
      </c>
      <c r="I58" s="31"/>
      <c r="J58" s="43">
        <v>851.8</v>
      </c>
      <c r="K58" s="44">
        <v>994.67</v>
      </c>
      <c r="L58" s="33">
        <f t="shared" si="0"/>
        <v>0</v>
      </c>
      <c r="M58" s="33">
        <f t="shared" si="1"/>
        <v>0</v>
      </c>
      <c r="N58" s="45">
        <v>2</v>
      </c>
    </row>
    <row r="59" spans="1:14" s="41" customFormat="1" ht="45">
      <c r="A59" s="46">
        <v>271</v>
      </c>
      <c r="B59" s="46" t="s">
        <v>249</v>
      </c>
      <c r="C59" s="35" t="s">
        <v>250</v>
      </c>
      <c r="D59" s="46" t="s">
        <v>251</v>
      </c>
      <c r="E59" s="46" t="s">
        <v>252</v>
      </c>
      <c r="F59" s="46" t="s">
        <v>52</v>
      </c>
      <c r="G59" s="46" t="s">
        <v>411</v>
      </c>
      <c r="H59" s="46" t="s">
        <v>446</v>
      </c>
      <c r="I59" s="31"/>
      <c r="J59" s="42">
        <v>3684.6</v>
      </c>
      <c r="K59" s="32">
        <v>1930.68</v>
      </c>
      <c r="L59" s="33">
        <f t="shared" si="0"/>
        <v>0</v>
      </c>
      <c r="M59" s="33">
        <f t="shared" si="1"/>
        <v>0</v>
      </c>
      <c r="N59" s="45">
        <v>2</v>
      </c>
    </row>
    <row r="60" spans="1:14" s="41" customFormat="1" ht="45">
      <c r="A60" s="46">
        <v>272</v>
      </c>
      <c r="B60" s="46" t="s">
        <v>253</v>
      </c>
      <c r="C60" s="35" t="s">
        <v>254</v>
      </c>
      <c r="D60" s="46" t="s">
        <v>251</v>
      </c>
      <c r="E60" s="46" t="s">
        <v>252</v>
      </c>
      <c r="F60" s="46" t="s">
        <v>52</v>
      </c>
      <c r="G60" s="46" t="s">
        <v>412</v>
      </c>
      <c r="H60" s="46" t="s">
        <v>446</v>
      </c>
      <c r="I60" s="31"/>
      <c r="J60" s="42">
        <v>5245.36</v>
      </c>
      <c r="K60" s="32">
        <v>2265.78</v>
      </c>
      <c r="L60" s="33">
        <f t="shared" si="0"/>
        <v>0</v>
      </c>
      <c r="M60" s="33">
        <f t="shared" si="1"/>
        <v>0</v>
      </c>
      <c r="N60" s="45">
        <v>2</v>
      </c>
    </row>
    <row r="61" spans="1:14" s="41" customFormat="1" ht="22.5">
      <c r="A61" s="46">
        <v>273</v>
      </c>
      <c r="B61" s="46" t="s">
        <v>255</v>
      </c>
      <c r="C61" s="35" t="s">
        <v>256</v>
      </c>
      <c r="D61" s="46" t="s">
        <v>257</v>
      </c>
      <c r="E61" s="46" t="s">
        <v>47</v>
      </c>
      <c r="F61" s="46" t="s">
        <v>41</v>
      </c>
      <c r="G61" s="46" t="s">
        <v>413</v>
      </c>
      <c r="H61" s="46" t="s">
        <v>446</v>
      </c>
      <c r="I61" s="31"/>
      <c r="J61" s="42">
        <v>1451.3</v>
      </c>
      <c r="K61" s="32">
        <v>1448.98</v>
      </c>
      <c r="L61" s="33">
        <f t="shared" si="0"/>
        <v>0</v>
      </c>
      <c r="M61" s="33">
        <f t="shared" si="1"/>
        <v>0</v>
      </c>
      <c r="N61" s="45">
        <v>2</v>
      </c>
    </row>
    <row r="62" spans="1:14" s="41" customFormat="1" ht="45">
      <c r="A62" s="46">
        <v>281</v>
      </c>
      <c r="B62" s="46" t="s">
        <v>258</v>
      </c>
      <c r="C62" s="35" t="s">
        <v>259</v>
      </c>
      <c r="D62" s="46" t="s">
        <v>260</v>
      </c>
      <c r="E62" s="46" t="s">
        <v>261</v>
      </c>
      <c r="F62" s="46" t="s">
        <v>262</v>
      </c>
      <c r="G62" s="46" t="s">
        <v>414</v>
      </c>
      <c r="H62" s="46" t="s">
        <v>448</v>
      </c>
      <c r="I62" s="31"/>
      <c r="J62" s="43">
        <v>8.03</v>
      </c>
      <c r="K62" s="44">
        <v>7.19</v>
      </c>
      <c r="L62" s="33">
        <f t="shared" si="0"/>
        <v>0</v>
      </c>
      <c r="M62" s="33">
        <f t="shared" si="1"/>
        <v>0</v>
      </c>
      <c r="N62" s="45">
        <v>3</v>
      </c>
    </row>
    <row r="63" spans="1:14" s="41" customFormat="1" ht="33.75">
      <c r="A63" s="46">
        <v>284</v>
      </c>
      <c r="B63" s="46" t="s">
        <v>263</v>
      </c>
      <c r="C63" s="35" t="s">
        <v>50</v>
      </c>
      <c r="D63" s="46" t="s">
        <v>49</v>
      </c>
      <c r="E63" s="46" t="s">
        <v>264</v>
      </c>
      <c r="F63" s="46" t="s">
        <v>41</v>
      </c>
      <c r="G63" s="46" t="s">
        <v>415</v>
      </c>
      <c r="H63" s="46" t="s">
        <v>443</v>
      </c>
      <c r="I63" s="31"/>
      <c r="J63" s="43">
        <v>70.76</v>
      </c>
      <c r="K63" s="44">
        <v>67.22</v>
      </c>
      <c r="L63" s="33">
        <f t="shared" si="0"/>
        <v>0</v>
      </c>
      <c r="M63" s="33">
        <f t="shared" si="1"/>
        <v>0</v>
      </c>
      <c r="N63" s="45">
        <v>4</v>
      </c>
    </row>
    <row r="64" spans="1:14" s="41" customFormat="1" ht="22.5">
      <c r="A64" s="46">
        <v>291</v>
      </c>
      <c r="B64" s="46" t="s">
        <v>265</v>
      </c>
      <c r="C64" s="35" t="s">
        <v>266</v>
      </c>
      <c r="D64" s="46" t="s">
        <v>267</v>
      </c>
      <c r="E64" s="46" t="s">
        <v>115</v>
      </c>
      <c r="F64" s="46" t="s">
        <v>41</v>
      </c>
      <c r="G64" s="46" t="s">
        <v>416</v>
      </c>
      <c r="H64" s="46" t="s">
        <v>443</v>
      </c>
      <c r="I64" s="31"/>
      <c r="J64" s="43">
        <v>36.77</v>
      </c>
      <c r="K64" s="44">
        <v>35.38</v>
      </c>
      <c r="L64" s="33">
        <f t="shared" si="0"/>
        <v>0</v>
      </c>
      <c r="M64" s="33">
        <f t="shared" si="1"/>
        <v>0</v>
      </c>
      <c r="N64" s="45">
        <v>2</v>
      </c>
    </row>
    <row r="65" spans="1:14" s="41" customFormat="1" ht="22.5">
      <c r="A65" s="46">
        <v>292</v>
      </c>
      <c r="B65" s="46" t="s">
        <v>268</v>
      </c>
      <c r="C65" s="35">
        <v>1162089</v>
      </c>
      <c r="D65" s="46" t="s">
        <v>269</v>
      </c>
      <c r="E65" s="46" t="s">
        <v>115</v>
      </c>
      <c r="F65" s="46" t="s">
        <v>44</v>
      </c>
      <c r="G65" s="46" t="s">
        <v>414</v>
      </c>
      <c r="H65" s="46" t="s">
        <v>448</v>
      </c>
      <c r="I65" s="31"/>
      <c r="J65" s="43">
        <v>8.31</v>
      </c>
      <c r="K65" s="44">
        <v>8.1</v>
      </c>
      <c r="L65" s="33">
        <f t="shared" si="0"/>
        <v>0</v>
      </c>
      <c r="M65" s="33">
        <f t="shared" si="1"/>
        <v>0</v>
      </c>
      <c r="N65" s="45">
        <v>2</v>
      </c>
    </row>
    <row r="66" spans="1:14" s="41" customFormat="1" ht="22.5">
      <c r="A66" s="46">
        <v>294</v>
      </c>
      <c r="B66" s="46" t="s">
        <v>270</v>
      </c>
      <c r="C66" s="35" t="s">
        <v>271</v>
      </c>
      <c r="D66" s="46" t="s">
        <v>272</v>
      </c>
      <c r="E66" s="46" t="s">
        <v>241</v>
      </c>
      <c r="F66" s="46" t="s">
        <v>52</v>
      </c>
      <c r="G66" s="46" t="s">
        <v>416</v>
      </c>
      <c r="H66" s="46" t="s">
        <v>443</v>
      </c>
      <c r="I66" s="31"/>
      <c r="J66" s="43">
        <v>47.45</v>
      </c>
      <c r="K66" s="44">
        <v>46.42</v>
      </c>
      <c r="L66" s="33">
        <f t="shared" si="0"/>
        <v>0</v>
      </c>
      <c r="M66" s="33">
        <f t="shared" si="1"/>
        <v>0</v>
      </c>
      <c r="N66" s="45">
        <v>2</v>
      </c>
    </row>
    <row r="67" spans="1:14" s="41" customFormat="1" ht="22.5">
      <c r="A67" s="46">
        <v>301</v>
      </c>
      <c r="B67" s="46" t="s">
        <v>273</v>
      </c>
      <c r="C67" s="35" t="s">
        <v>274</v>
      </c>
      <c r="D67" s="46" t="s">
        <v>275</v>
      </c>
      <c r="E67" s="46" t="s">
        <v>276</v>
      </c>
      <c r="F67" s="46" t="s">
        <v>277</v>
      </c>
      <c r="G67" s="46" t="s">
        <v>417</v>
      </c>
      <c r="H67" s="46" t="s">
        <v>457</v>
      </c>
      <c r="I67" s="31"/>
      <c r="J67" s="42">
        <v>16076.6</v>
      </c>
      <c r="K67" s="32">
        <v>15875.88</v>
      </c>
      <c r="L67" s="33">
        <f t="shared" si="0"/>
        <v>0</v>
      </c>
      <c r="M67" s="33">
        <f t="shared" si="1"/>
        <v>0</v>
      </c>
      <c r="N67" s="45">
        <v>2</v>
      </c>
    </row>
    <row r="68" spans="1:14" s="41" customFormat="1" ht="33.75">
      <c r="A68" s="46">
        <v>302</v>
      </c>
      <c r="B68" s="46" t="s">
        <v>278</v>
      </c>
      <c r="C68" s="35" t="s">
        <v>279</v>
      </c>
      <c r="D68" s="46" t="s">
        <v>280</v>
      </c>
      <c r="E68" s="46" t="s">
        <v>281</v>
      </c>
      <c r="F68" s="46" t="s">
        <v>41</v>
      </c>
      <c r="G68" s="46" t="s">
        <v>418</v>
      </c>
      <c r="H68" s="46" t="s">
        <v>446</v>
      </c>
      <c r="I68" s="31"/>
      <c r="J68" s="42">
        <v>1827.3</v>
      </c>
      <c r="K68" s="32">
        <v>1644.52</v>
      </c>
      <c r="L68" s="33">
        <f t="shared" si="0"/>
        <v>0</v>
      </c>
      <c r="M68" s="33">
        <f t="shared" si="1"/>
        <v>0</v>
      </c>
      <c r="N68" s="45">
        <v>3</v>
      </c>
    </row>
    <row r="69" spans="1:14" s="41" customFormat="1" ht="45">
      <c r="A69" s="46">
        <v>308</v>
      </c>
      <c r="B69" s="46" t="s">
        <v>282</v>
      </c>
      <c r="C69" s="35" t="s">
        <v>283</v>
      </c>
      <c r="D69" s="46" t="s">
        <v>284</v>
      </c>
      <c r="E69" s="46" t="s">
        <v>285</v>
      </c>
      <c r="F69" s="46" t="s">
        <v>286</v>
      </c>
      <c r="G69" s="46" t="s">
        <v>419</v>
      </c>
      <c r="H69" s="46" t="s">
        <v>442</v>
      </c>
      <c r="I69" s="31"/>
      <c r="J69" s="42">
        <v>925.28</v>
      </c>
      <c r="K69" s="67">
        <v>825.6</v>
      </c>
      <c r="L69" s="33">
        <f t="shared" si="0"/>
        <v>0</v>
      </c>
      <c r="M69" s="33">
        <f t="shared" si="1"/>
        <v>0</v>
      </c>
      <c r="N69" s="45">
        <v>1</v>
      </c>
    </row>
    <row r="70" spans="1:14" s="41" customFormat="1" ht="22.5">
      <c r="A70" s="46">
        <v>314</v>
      </c>
      <c r="B70" s="46" t="s">
        <v>287</v>
      </c>
      <c r="C70" s="35" t="s">
        <v>288</v>
      </c>
      <c r="D70" s="46" t="s">
        <v>289</v>
      </c>
      <c r="E70" s="46" t="s">
        <v>290</v>
      </c>
      <c r="F70" s="46" t="s">
        <v>41</v>
      </c>
      <c r="G70" s="46" t="s">
        <v>420</v>
      </c>
      <c r="H70" s="46" t="s">
        <v>443</v>
      </c>
      <c r="I70" s="31"/>
      <c r="J70" s="43">
        <v>462.88</v>
      </c>
      <c r="K70" s="44">
        <v>441.06</v>
      </c>
      <c r="L70" s="33">
        <f t="shared" si="0"/>
        <v>0</v>
      </c>
      <c r="M70" s="33">
        <f t="shared" si="1"/>
        <v>0</v>
      </c>
      <c r="N70" s="45">
        <v>2</v>
      </c>
    </row>
    <row r="71" spans="1:14" s="41" customFormat="1" ht="22.5">
      <c r="A71" s="46">
        <v>315</v>
      </c>
      <c r="B71" s="46" t="s">
        <v>291</v>
      </c>
      <c r="C71" s="35" t="s">
        <v>292</v>
      </c>
      <c r="D71" s="46" t="s">
        <v>293</v>
      </c>
      <c r="E71" s="46" t="s">
        <v>290</v>
      </c>
      <c r="F71" s="46" t="s">
        <v>41</v>
      </c>
      <c r="G71" s="46" t="s">
        <v>420</v>
      </c>
      <c r="H71" s="46" t="s">
        <v>443</v>
      </c>
      <c r="I71" s="31"/>
      <c r="J71" s="43">
        <v>494.38</v>
      </c>
      <c r="K71" s="44">
        <v>471.08</v>
      </c>
      <c r="L71" s="33">
        <f aca="true" t="shared" si="2" ref="L71:L83">I71*J71</f>
        <v>0</v>
      </c>
      <c r="M71" s="33">
        <f aca="true" t="shared" si="3" ref="M71:M83">I71*K71</f>
        <v>0</v>
      </c>
      <c r="N71" s="45">
        <v>2</v>
      </c>
    </row>
    <row r="72" spans="1:14" s="41" customFormat="1" ht="22.5">
      <c r="A72" s="46">
        <v>316</v>
      </c>
      <c r="B72" s="46" t="s">
        <v>294</v>
      </c>
      <c r="C72" s="35" t="s">
        <v>295</v>
      </c>
      <c r="D72" s="46" t="s">
        <v>296</v>
      </c>
      <c r="E72" s="46" t="s">
        <v>297</v>
      </c>
      <c r="F72" s="46" t="s">
        <v>41</v>
      </c>
      <c r="G72" s="46" t="s">
        <v>385</v>
      </c>
      <c r="H72" s="46" t="s">
        <v>443</v>
      </c>
      <c r="I72" s="31"/>
      <c r="J72" s="43">
        <v>402.46</v>
      </c>
      <c r="K72" s="67">
        <v>399</v>
      </c>
      <c r="L72" s="33">
        <f t="shared" si="2"/>
        <v>0</v>
      </c>
      <c r="M72" s="33">
        <f t="shared" si="3"/>
        <v>0</v>
      </c>
      <c r="N72" s="45">
        <v>1</v>
      </c>
    </row>
    <row r="73" spans="1:14" s="41" customFormat="1" ht="22.5">
      <c r="A73" s="46">
        <v>317</v>
      </c>
      <c r="B73" s="46" t="s">
        <v>298</v>
      </c>
      <c r="C73" s="35" t="s">
        <v>299</v>
      </c>
      <c r="D73" s="46" t="s">
        <v>300</v>
      </c>
      <c r="E73" s="46" t="s">
        <v>301</v>
      </c>
      <c r="F73" s="46" t="s">
        <v>41</v>
      </c>
      <c r="G73" s="46" t="s">
        <v>421</v>
      </c>
      <c r="H73" s="46" t="s">
        <v>442</v>
      </c>
      <c r="I73" s="31"/>
      <c r="J73" s="42">
        <v>212.5</v>
      </c>
      <c r="K73" s="44">
        <v>202.48</v>
      </c>
      <c r="L73" s="33">
        <f t="shared" si="2"/>
        <v>0</v>
      </c>
      <c r="M73" s="33">
        <f t="shared" si="3"/>
        <v>0</v>
      </c>
      <c r="N73" s="45">
        <v>2</v>
      </c>
    </row>
    <row r="74" spans="1:14" s="41" customFormat="1" ht="33.75">
      <c r="A74" s="46">
        <v>319</v>
      </c>
      <c r="B74" s="46" t="s">
        <v>302</v>
      </c>
      <c r="C74" s="38" t="s">
        <v>303</v>
      </c>
      <c r="D74" s="46" t="s">
        <v>304</v>
      </c>
      <c r="E74" s="46" t="s">
        <v>305</v>
      </c>
      <c r="F74" s="46" t="s">
        <v>41</v>
      </c>
      <c r="G74" s="46" t="s">
        <v>422</v>
      </c>
      <c r="H74" s="46" t="s">
        <v>443</v>
      </c>
      <c r="I74" s="31"/>
      <c r="J74" s="42">
        <v>25.71</v>
      </c>
      <c r="K74" s="56">
        <v>25.49</v>
      </c>
      <c r="L74" s="33">
        <f t="shared" si="2"/>
        <v>0</v>
      </c>
      <c r="M74" s="33">
        <f t="shared" si="3"/>
        <v>0</v>
      </c>
      <c r="N74" s="45">
        <v>2</v>
      </c>
    </row>
    <row r="75" spans="1:14" s="41" customFormat="1" ht="33.75">
      <c r="A75" s="46">
        <v>323</v>
      </c>
      <c r="B75" s="46" t="s">
        <v>306</v>
      </c>
      <c r="C75" s="35" t="s">
        <v>307</v>
      </c>
      <c r="D75" s="46" t="s">
        <v>308</v>
      </c>
      <c r="E75" s="46" t="s">
        <v>86</v>
      </c>
      <c r="F75" s="46" t="s">
        <v>41</v>
      </c>
      <c r="G75" s="46" t="s">
        <v>423</v>
      </c>
      <c r="H75" s="46" t="s">
        <v>443</v>
      </c>
      <c r="I75" s="31"/>
      <c r="J75" s="42">
        <v>70.95</v>
      </c>
      <c r="K75" s="56">
        <v>70.34</v>
      </c>
      <c r="L75" s="33">
        <f t="shared" si="2"/>
        <v>0</v>
      </c>
      <c r="M75" s="33">
        <f t="shared" si="3"/>
        <v>0</v>
      </c>
      <c r="N75" s="45">
        <v>1</v>
      </c>
    </row>
    <row r="76" spans="1:14" s="41" customFormat="1" ht="22.5">
      <c r="A76" s="46">
        <v>327</v>
      </c>
      <c r="B76" s="46" t="s">
        <v>309</v>
      </c>
      <c r="C76" s="35" t="s">
        <v>310</v>
      </c>
      <c r="D76" s="46" t="s">
        <v>311</v>
      </c>
      <c r="E76" s="46" t="s">
        <v>312</v>
      </c>
      <c r="F76" s="46" t="s">
        <v>41</v>
      </c>
      <c r="G76" s="46" t="s">
        <v>424</v>
      </c>
      <c r="H76" s="46" t="s">
        <v>443</v>
      </c>
      <c r="I76" s="31"/>
      <c r="J76" s="42">
        <v>28.9</v>
      </c>
      <c r="K76" s="44">
        <v>22.73</v>
      </c>
      <c r="L76" s="33">
        <f t="shared" si="2"/>
        <v>0</v>
      </c>
      <c r="M76" s="33">
        <f t="shared" si="3"/>
        <v>0</v>
      </c>
      <c r="N76" s="45">
        <v>3</v>
      </c>
    </row>
    <row r="77" spans="1:14" s="41" customFormat="1" ht="21" customHeight="1">
      <c r="A77" s="46">
        <v>332</v>
      </c>
      <c r="B77" s="46" t="s">
        <v>313</v>
      </c>
      <c r="C77" s="35" t="s">
        <v>314</v>
      </c>
      <c r="D77" s="46" t="s">
        <v>315</v>
      </c>
      <c r="E77" s="46" t="s">
        <v>316</v>
      </c>
      <c r="F77" s="46" t="s">
        <v>41</v>
      </c>
      <c r="G77" s="46" t="s">
        <v>425</v>
      </c>
      <c r="H77" s="46" t="s">
        <v>443</v>
      </c>
      <c r="I77" s="31"/>
      <c r="J77" s="42">
        <v>324.14</v>
      </c>
      <c r="K77" s="44">
        <v>306.07</v>
      </c>
      <c r="L77" s="33">
        <f t="shared" si="2"/>
        <v>0</v>
      </c>
      <c r="M77" s="33">
        <f t="shared" si="3"/>
        <v>0</v>
      </c>
      <c r="N77" s="45">
        <v>3</v>
      </c>
    </row>
    <row r="78" spans="1:14" s="41" customFormat="1" ht="33.75">
      <c r="A78" s="46">
        <v>333</v>
      </c>
      <c r="B78" s="46" t="s">
        <v>317</v>
      </c>
      <c r="C78" s="35" t="s">
        <v>318</v>
      </c>
      <c r="D78" s="46" t="s">
        <v>319</v>
      </c>
      <c r="E78" s="46" t="s">
        <v>320</v>
      </c>
      <c r="F78" s="46" t="s">
        <v>41</v>
      </c>
      <c r="G78" s="46" t="s">
        <v>426</v>
      </c>
      <c r="H78" s="46" t="s">
        <v>443</v>
      </c>
      <c r="I78" s="31"/>
      <c r="J78" s="42">
        <v>32.87</v>
      </c>
      <c r="K78" s="44">
        <v>31.06</v>
      </c>
      <c r="L78" s="33">
        <f t="shared" si="2"/>
        <v>0</v>
      </c>
      <c r="M78" s="33">
        <f t="shared" si="3"/>
        <v>0</v>
      </c>
      <c r="N78" s="45">
        <v>3</v>
      </c>
    </row>
    <row r="79" spans="1:14" s="41" customFormat="1" ht="33.75">
      <c r="A79" s="46">
        <v>334</v>
      </c>
      <c r="B79" s="46" t="s">
        <v>321</v>
      </c>
      <c r="C79" s="35" t="s">
        <v>322</v>
      </c>
      <c r="D79" s="46" t="s">
        <v>323</v>
      </c>
      <c r="E79" s="46" t="s">
        <v>320</v>
      </c>
      <c r="F79" s="46" t="s">
        <v>41</v>
      </c>
      <c r="G79" s="46" t="s">
        <v>427</v>
      </c>
      <c r="H79" s="46" t="s">
        <v>443</v>
      </c>
      <c r="I79" s="31"/>
      <c r="J79" s="42">
        <v>385.92</v>
      </c>
      <c r="K79" s="44">
        <v>363.55</v>
      </c>
      <c r="L79" s="33">
        <f t="shared" si="2"/>
        <v>0</v>
      </c>
      <c r="M79" s="33">
        <f t="shared" si="3"/>
        <v>0</v>
      </c>
      <c r="N79" s="45">
        <v>3</v>
      </c>
    </row>
    <row r="80" spans="1:14" s="41" customFormat="1" ht="45">
      <c r="A80" s="46">
        <v>347</v>
      </c>
      <c r="B80" s="46" t="s">
        <v>324</v>
      </c>
      <c r="C80" s="38" t="s">
        <v>325</v>
      </c>
      <c r="D80" s="46" t="s">
        <v>326</v>
      </c>
      <c r="E80" s="46" t="s">
        <v>327</v>
      </c>
      <c r="F80" s="46" t="s">
        <v>41</v>
      </c>
      <c r="G80" s="46" t="s">
        <v>428</v>
      </c>
      <c r="H80" s="46" t="s">
        <v>443</v>
      </c>
      <c r="I80" s="31"/>
      <c r="J80" s="42">
        <v>32.03</v>
      </c>
      <c r="K80" s="44">
        <v>32.03</v>
      </c>
      <c r="L80" s="33">
        <f t="shared" si="2"/>
        <v>0</v>
      </c>
      <c r="M80" s="33">
        <f t="shared" si="3"/>
        <v>0</v>
      </c>
      <c r="N80" s="45">
        <v>1</v>
      </c>
    </row>
    <row r="81" spans="1:14" s="41" customFormat="1" ht="22.5">
      <c r="A81" s="46">
        <v>349</v>
      </c>
      <c r="B81" s="46" t="s">
        <v>328</v>
      </c>
      <c r="C81" s="46">
        <v>2087506</v>
      </c>
      <c r="D81" s="46" t="s">
        <v>329</v>
      </c>
      <c r="E81" s="46" t="s">
        <v>86</v>
      </c>
      <c r="F81" s="46" t="s">
        <v>330</v>
      </c>
      <c r="G81" s="46" t="s">
        <v>429</v>
      </c>
      <c r="H81" s="46" t="s">
        <v>458</v>
      </c>
      <c r="I81" s="31"/>
      <c r="J81" s="42">
        <v>9.07</v>
      </c>
      <c r="K81" s="56">
        <v>8.99</v>
      </c>
      <c r="L81" s="33">
        <f t="shared" si="2"/>
        <v>0</v>
      </c>
      <c r="M81" s="33">
        <f t="shared" si="3"/>
        <v>0</v>
      </c>
      <c r="N81" s="45">
        <v>1</v>
      </c>
    </row>
    <row r="82" spans="1:14" s="41" customFormat="1" ht="22.5">
      <c r="A82" s="46">
        <v>350</v>
      </c>
      <c r="B82" s="46" t="s">
        <v>331</v>
      </c>
      <c r="C82" s="46">
        <v>2087507</v>
      </c>
      <c r="D82" s="46" t="s">
        <v>329</v>
      </c>
      <c r="E82" s="46" t="s">
        <v>86</v>
      </c>
      <c r="F82" s="46" t="s">
        <v>330</v>
      </c>
      <c r="G82" s="46" t="s">
        <v>430</v>
      </c>
      <c r="H82" s="46" t="s">
        <v>458</v>
      </c>
      <c r="I82" s="31"/>
      <c r="J82" s="42">
        <v>5.04</v>
      </c>
      <c r="K82" s="67">
        <v>5</v>
      </c>
      <c r="L82" s="33">
        <f t="shared" si="2"/>
        <v>0</v>
      </c>
      <c r="M82" s="33">
        <f t="shared" si="3"/>
        <v>0</v>
      </c>
      <c r="N82" s="45">
        <v>1</v>
      </c>
    </row>
    <row r="83" spans="1:14" s="41" customFormat="1" ht="21" customHeight="1">
      <c r="A83" s="34">
        <v>351</v>
      </c>
      <c r="B83" s="46" t="s">
        <v>332</v>
      </c>
      <c r="C83" s="53" t="s">
        <v>333</v>
      </c>
      <c r="D83" s="46" t="s">
        <v>334</v>
      </c>
      <c r="E83" s="46" t="s">
        <v>335</v>
      </c>
      <c r="F83" s="46" t="s">
        <v>41</v>
      </c>
      <c r="G83" s="46" t="s">
        <v>386</v>
      </c>
      <c r="H83" s="46" t="s">
        <v>443</v>
      </c>
      <c r="I83" s="31"/>
      <c r="J83" s="42">
        <v>84.34</v>
      </c>
      <c r="K83" s="44">
        <v>83.91</v>
      </c>
      <c r="L83" s="33">
        <f t="shared" si="2"/>
        <v>0</v>
      </c>
      <c r="M83" s="33">
        <f t="shared" si="3"/>
        <v>0</v>
      </c>
      <c r="N83" s="45">
        <v>1</v>
      </c>
    </row>
    <row r="84" spans="1:14" s="37" customFormat="1" ht="33.75">
      <c r="A84" s="63">
        <v>367</v>
      </c>
      <c r="B84" s="63" t="s">
        <v>336</v>
      </c>
      <c r="C84" s="38" t="s">
        <v>337</v>
      </c>
      <c r="D84" s="39" t="s">
        <v>338</v>
      </c>
      <c r="E84" s="39" t="s">
        <v>339</v>
      </c>
      <c r="F84" s="46" t="s">
        <v>42</v>
      </c>
      <c r="G84" s="46" t="s">
        <v>431</v>
      </c>
      <c r="H84" s="46" t="s">
        <v>458</v>
      </c>
      <c r="I84" s="31"/>
      <c r="J84" s="61">
        <v>34.41</v>
      </c>
      <c r="K84" s="61">
        <v>20.75</v>
      </c>
      <c r="L84" s="33">
        <f>I84*J84</f>
        <v>0</v>
      </c>
      <c r="M84" s="33">
        <f>I84*K84</f>
        <v>0</v>
      </c>
      <c r="N84" s="60">
        <v>3</v>
      </c>
    </row>
    <row r="85" spans="1:14" s="37" customFormat="1" ht="33.75">
      <c r="A85" s="63"/>
      <c r="B85" s="63"/>
      <c r="C85" s="35" t="s">
        <v>340</v>
      </c>
      <c r="D85" s="46" t="s">
        <v>338</v>
      </c>
      <c r="E85" s="46" t="s">
        <v>339</v>
      </c>
      <c r="F85" s="46" t="s">
        <v>42</v>
      </c>
      <c r="G85" s="46" t="s">
        <v>432</v>
      </c>
      <c r="H85" s="46" t="s">
        <v>458</v>
      </c>
      <c r="I85" s="31"/>
      <c r="J85" s="61"/>
      <c r="K85" s="61"/>
      <c r="L85" s="33">
        <f>I85*J84</f>
        <v>0</v>
      </c>
      <c r="M85" s="33">
        <f>I85*K84</f>
        <v>0</v>
      </c>
      <c r="N85" s="60"/>
    </row>
    <row r="86" spans="1:14" s="37" customFormat="1" ht="12.75">
      <c r="A86" s="58" t="s">
        <v>341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33">
        <f>L84+L85</f>
        <v>0</v>
      </c>
      <c r="M86" s="55">
        <f>M84+M85</f>
        <v>0</v>
      </c>
      <c r="N86" s="60"/>
    </row>
    <row r="87" spans="1:14" s="37" customFormat="1" ht="34.5" customHeight="1">
      <c r="A87" s="63">
        <v>368</v>
      </c>
      <c r="B87" s="63" t="s">
        <v>344</v>
      </c>
      <c r="C87" s="38" t="s">
        <v>345</v>
      </c>
      <c r="D87" s="39" t="s">
        <v>346</v>
      </c>
      <c r="E87" s="39" t="s">
        <v>339</v>
      </c>
      <c r="F87" s="46" t="s">
        <v>42</v>
      </c>
      <c r="G87" s="46" t="s">
        <v>433</v>
      </c>
      <c r="H87" s="46" t="s">
        <v>458</v>
      </c>
      <c r="I87" s="31"/>
      <c r="J87" s="61">
        <v>42.43</v>
      </c>
      <c r="K87" s="61">
        <v>20.29</v>
      </c>
      <c r="L87" s="33">
        <f>I87*J87</f>
        <v>0</v>
      </c>
      <c r="M87" s="33">
        <f>I87*K87</f>
        <v>0</v>
      </c>
      <c r="N87" s="60">
        <v>3</v>
      </c>
    </row>
    <row r="88" spans="1:14" s="40" customFormat="1" ht="33.75">
      <c r="A88" s="63"/>
      <c r="B88" s="63"/>
      <c r="C88" s="35" t="s">
        <v>347</v>
      </c>
      <c r="D88" s="46" t="s">
        <v>346</v>
      </c>
      <c r="E88" s="46" t="s">
        <v>339</v>
      </c>
      <c r="F88" s="46" t="s">
        <v>42</v>
      </c>
      <c r="G88" s="46" t="s">
        <v>434</v>
      </c>
      <c r="H88" s="46" t="s">
        <v>458</v>
      </c>
      <c r="I88" s="31"/>
      <c r="J88" s="61"/>
      <c r="K88" s="61"/>
      <c r="L88" s="33">
        <f>I88*J87</f>
        <v>0</v>
      </c>
      <c r="M88" s="33">
        <f>I88*K87</f>
        <v>0</v>
      </c>
      <c r="N88" s="60"/>
    </row>
    <row r="89" spans="1:14" s="40" customFormat="1" ht="12.75">
      <c r="A89" s="58" t="s">
        <v>342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33">
        <f>L87+L88</f>
        <v>0</v>
      </c>
      <c r="M89" s="55">
        <f>M87+M88</f>
        <v>0</v>
      </c>
      <c r="N89" s="60"/>
    </row>
    <row r="90" spans="1:14" s="40" customFormat="1" ht="33" customHeight="1">
      <c r="A90" s="63">
        <v>369</v>
      </c>
      <c r="B90" s="63" t="s">
        <v>348</v>
      </c>
      <c r="C90" s="38" t="s">
        <v>349</v>
      </c>
      <c r="D90" s="39" t="s">
        <v>346</v>
      </c>
      <c r="E90" s="39" t="s">
        <v>339</v>
      </c>
      <c r="F90" s="46" t="s">
        <v>42</v>
      </c>
      <c r="G90" s="46" t="s">
        <v>435</v>
      </c>
      <c r="H90" s="46" t="s">
        <v>458</v>
      </c>
      <c r="I90" s="31"/>
      <c r="J90" s="61">
        <v>42.38</v>
      </c>
      <c r="K90" s="61">
        <v>18.49</v>
      </c>
      <c r="L90" s="33">
        <f>I90*J90</f>
        <v>0</v>
      </c>
      <c r="M90" s="33">
        <f>I90*K90</f>
        <v>0</v>
      </c>
      <c r="N90" s="60">
        <v>3</v>
      </c>
    </row>
    <row r="91" spans="1:14" s="40" customFormat="1" ht="33.75">
      <c r="A91" s="63"/>
      <c r="B91" s="63"/>
      <c r="C91" s="35" t="s">
        <v>350</v>
      </c>
      <c r="D91" s="46" t="s">
        <v>346</v>
      </c>
      <c r="E91" s="46" t="s">
        <v>339</v>
      </c>
      <c r="F91" s="46" t="s">
        <v>42</v>
      </c>
      <c r="G91" s="46" t="s">
        <v>436</v>
      </c>
      <c r="H91" s="46" t="s">
        <v>458</v>
      </c>
      <c r="I91" s="31"/>
      <c r="J91" s="61"/>
      <c r="K91" s="61"/>
      <c r="L91" s="33">
        <f>I91*J90</f>
        <v>0</v>
      </c>
      <c r="M91" s="33">
        <f>I91*K90</f>
        <v>0</v>
      </c>
      <c r="N91" s="60"/>
    </row>
    <row r="92" spans="1:14" s="40" customFormat="1" ht="12.75">
      <c r="A92" s="58" t="s">
        <v>343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33">
        <f>L90+L91</f>
        <v>0</v>
      </c>
      <c r="M92" s="55">
        <f>M90+M91</f>
        <v>0</v>
      </c>
      <c r="N92" s="60"/>
    </row>
    <row r="93" spans="1:14" s="40" customFormat="1" ht="33.75">
      <c r="A93" s="46">
        <v>385</v>
      </c>
      <c r="B93" s="46" t="s">
        <v>351</v>
      </c>
      <c r="C93" s="35" t="s">
        <v>352</v>
      </c>
      <c r="D93" s="46" t="s">
        <v>353</v>
      </c>
      <c r="E93" s="46" t="s">
        <v>354</v>
      </c>
      <c r="F93" s="46" t="s">
        <v>41</v>
      </c>
      <c r="G93" s="46" t="s">
        <v>437</v>
      </c>
      <c r="H93" s="46" t="s">
        <v>458</v>
      </c>
      <c r="I93" s="31"/>
      <c r="J93" s="43">
        <v>765.47</v>
      </c>
      <c r="K93" s="44">
        <v>521.75</v>
      </c>
      <c r="L93" s="33">
        <f>I93*J93</f>
        <v>0</v>
      </c>
      <c r="M93" s="33">
        <f>I93*K93</f>
        <v>0</v>
      </c>
      <c r="N93" s="45">
        <v>3</v>
      </c>
    </row>
    <row r="94" spans="1:14" s="40" customFormat="1" ht="33.75">
      <c r="A94" s="46">
        <v>386</v>
      </c>
      <c r="B94" s="46" t="s">
        <v>355</v>
      </c>
      <c r="C94" s="35" t="s">
        <v>356</v>
      </c>
      <c r="D94" s="46" t="s">
        <v>353</v>
      </c>
      <c r="E94" s="46" t="s">
        <v>354</v>
      </c>
      <c r="F94" s="46" t="s">
        <v>41</v>
      </c>
      <c r="G94" s="46" t="s">
        <v>438</v>
      </c>
      <c r="H94" s="46" t="s">
        <v>458</v>
      </c>
      <c r="I94" s="31"/>
      <c r="J94" s="42">
        <v>736.88</v>
      </c>
      <c r="K94" s="44">
        <v>521.75</v>
      </c>
      <c r="L94" s="33">
        <f>I94*J94</f>
        <v>0</v>
      </c>
      <c r="M94" s="33">
        <f>I94*K94</f>
        <v>0</v>
      </c>
      <c r="N94" s="45">
        <v>3</v>
      </c>
    </row>
    <row r="95" spans="1:14" s="40" customFormat="1" ht="33.75">
      <c r="A95" s="46">
        <v>387</v>
      </c>
      <c r="B95" s="46" t="s">
        <v>357</v>
      </c>
      <c r="C95" s="35" t="s">
        <v>358</v>
      </c>
      <c r="D95" s="46" t="s">
        <v>359</v>
      </c>
      <c r="E95" s="46" t="s">
        <v>360</v>
      </c>
      <c r="F95" s="46" t="s">
        <v>41</v>
      </c>
      <c r="G95" s="46" t="s">
        <v>439</v>
      </c>
      <c r="H95" s="46" t="s">
        <v>458</v>
      </c>
      <c r="I95" s="31"/>
      <c r="J95" s="42">
        <v>1961.2</v>
      </c>
      <c r="K95" s="32">
        <v>1727.59</v>
      </c>
      <c r="L95" s="33">
        <f>I95*J95</f>
        <v>0</v>
      </c>
      <c r="M95" s="33">
        <f>I95*K95</f>
        <v>0</v>
      </c>
      <c r="N95" s="45">
        <v>3</v>
      </c>
    </row>
    <row r="96" spans="1:14" s="40" customFormat="1" ht="22.5">
      <c r="A96" s="46">
        <v>390</v>
      </c>
      <c r="B96" s="46" t="s">
        <v>361</v>
      </c>
      <c r="C96" s="35" t="s">
        <v>362</v>
      </c>
      <c r="D96" s="46" t="s">
        <v>363</v>
      </c>
      <c r="E96" s="46" t="s">
        <v>68</v>
      </c>
      <c r="F96" s="46" t="s">
        <v>41</v>
      </c>
      <c r="G96" s="46" t="s">
        <v>440</v>
      </c>
      <c r="H96" s="46" t="s">
        <v>443</v>
      </c>
      <c r="I96" s="31"/>
      <c r="J96" s="43">
        <v>99.1</v>
      </c>
      <c r="K96" s="44">
        <v>96.12</v>
      </c>
      <c r="L96" s="33">
        <f>I96*J96</f>
        <v>0</v>
      </c>
      <c r="M96" s="33">
        <f>I96*K96</f>
        <v>0</v>
      </c>
      <c r="N96" s="45">
        <v>1</v>
      </c>
    </row>
    <row r="97" spans="1:14" ht="18" customHeight="1">
      <c r="A97" s="62" t="s">
        <v>10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28">
        <f>SUM(L6:L83,L86,L87:L96)-L87-L88-L90-L91</f>
        <v>0</v>
      </c>
      <c r="M97" s="28">
        <f>SUM(M6:M83,M86,M87:M96)-M87-M88-M90-M91</f>
        <v>0</v>
      </c>
      <c r="N97" s="36"/>
    </row>
    <row r="98" spans="1:14" ht="18" customHeight="1">
      <c r="A98" s="62" t="s">
        <v>11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28">
        <f>L97*M100</f>
        <v>0</v>
      </c>
      <c r="M98" s="30">
        <f>M97*M100</f>
        <v>0</v>
      </c>
      <c r="N98" s="36"/>
    </row>
    <row r="99" spans="1:14" ht="18" customHeight="1">
      <c r="A99" s="62" t="s">
        <v>12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28">
        <f>L97+L98</f>
        <v>0</v>
      </c>
      <c r="M99" s="30">
        <f>M97+M98</f>
        <v>0</v>
      </c>
      <c r="N99" s="36"/>
    </row>
    <row r="100" ht="12.75" hidden="1">
      <c r="M100" s="29">
        <v>0.1</v>
      </c>
    </row>
  </sheetData>
  <sheetProtection/>
  <mergeCells count="23">
    <mergeCell ref="A90:A91"/>
    <mergeCell ref="B90:B91"/>
    <mergeCell ref="J90:J91"/>
    <mergeCell ref="K90:K91"/>
    <mergeCell ref="N90:N92"/>
    <mergeCell ref="A92:K92"/>
    <mergeCell ref="A87:A88"/>
    <mergeCell ref="B87:B88"/>
    <mergeCell ref="J87:J88"/>
    <mergeCell ref="K87:K88"/>
    <mergeCell ref="K84:K85"/>
    <mergeCell ref="N87:N89"/>
    <mergeCell ref="A89:K89"/>
    <mergeCell ref="A2:M2"/>
    <mergeCell ref="A3:M3"/>
    <mergeCell ref="A86:K86"/>
    <mergeCell ref="N84:N86"/>
    <mergeCell ref="J84:J85"/>
    <mergeCell ref="A99:K99"/>
    <mergeCell ref="A98:K98"/>
    <mergeCell ref="A97:K97"/>
    <mergeCell ref="A84:A85"/>
    <mergeCell ref="B84:B85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55</v>
      </c>
    </row>
    <row r="4" ht="15" thickBot="1"/>
    <row r="5" spans="2:7" ht="24.75" thickBot="1">
      <c r="B5" s="3" t="s">
        <v>18</v>
      </c>
      <c r="C5" s="4" t="s">
        <v>39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specifikacija!L97</f>
        <v>0</v>
      </c>
      <c r="F6" s="14">
        <f>specifikacija!M97</f>
        <v>0</v>
      </c>
      <c r="G6" s="15">
        <f>F6*1.1</f>
        <v>0</v>
      </c>
    </row>
    <row r="7" spans="2:7" ht="36.75" customHeight="1" thickBot="1">
      <c r="B7" s="3" t="s">
        <v>19</v>
      </c>
      <c r="C7" s="25" t="s">
        <v>35</v>
      </c>
      <c r="E7" s="64" t="s">
        <v>17</v>
      </c>
      <c r="F7" s="65"/>
      <c r="G7" s="66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3" t="s">
        <v>32</v>
      </c>
      <c r="E13" s="8" t="s">
        <v>27</v>
      </c>
      <c r="F13" s="22">
        <f>SUBTOTAL(101,specifikacija!N6:N96)</f>
        <v>2.5058823529411764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40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4" t="s">
        <v>33</v>
      </c>
      <c r="C17" s="23" t="s">
        <v>34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0"/>
    </row>
    <row r="25" ht="14.25">
      <c r="G25" s="20"/>
    </row>
    <row r="26" ht="14.25">
      <c r="G26" s="20"/>
    </row>
    <row r="27" ht="14.25">
      <c r="G27" s="20"/>
    </row>
    <row r="28" ht="14.25">
      <c r="G28" s="20"/>
    </row>
    <row r="29" ht="14.25">
      <c r="G29" s="20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2019-06-17T12:19:48Z</dcterms:modified>
  <cp:category/>
  <cp:version/>
  <cp:contentType/>
  <cp:contentStatus/>
</cp:coreProperties>
</file>