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<sst xmlns="http://schemas.openxmlformats.org/spreadsheetml/2006/main" count="360" uniqueCount="227">
  <si>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</si>
  <si>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</si>
  <si>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</si>
  <si>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</si>
  <si>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</si>
  <si>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</si>
  <si>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</si>
  <si>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</si>
  <si>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</si>
  <si>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</si>
  <si>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</si>
  <si>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</si>
  <si>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</si>
  <si>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</si>
  <si>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</si>
  <si>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</si>
  <si>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</si>
  <si>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</si>
  <si>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</si>
  <si>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</si>
  <si>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</si>
  <si>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</si>
  <si>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</si>
  <si>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</si>
  <si>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</si>
  <si>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</si>
  <si>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</si>
  <si>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</si>
  <si>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</si>
  <si>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</si>
  <si>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</si>
  <si>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Јачина лека</t>
  </si>
  <si>
    <t>bočica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</si>
  <si>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</si>
  <si>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</si>
  <si>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</si>
  <si>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</si>
  <si>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</si>
  <si>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</si>
  <si>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</si>
  <si>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500 mg</t>
  </si>
  <si>
    <t>rastvor za injekciju</t>
  </si>
  <si>
    <t>20 mg</t>
  </si>
  <si>
    <t>rastvor za injekciju/infuziju</t>
  </si>
  <si>
    <t>404-1-110/17-24</t>
  </si>
  <si>
    <t>Цитостатици са Листе Б и Листе Д Листе лекова за 2017. годину</t>
  </si>
  <si>
    <t>VEGA D.O.O.</t>
  </si>
  <si>
    <t>4</t>
  </si>
  <si>
    <t>metotreksat</t>
  </si>
  <si>
    <t>0034180</t>
  </si>
  <si>
    <t>METHOTREXATE</t>
  </si>
  <si>
    <t>Pfizer PTY. Limited</t>
  </si>
  <si>
    <t>50 mg</t>
  </si>
  <si>
    <t>0034181</t>
  </si>
  <si>
    <t>Укупна вредност за партију 4</t>
  </si>
  <si>
    <t>12</t>
  </si>
  <si>
    <t>fludarabin</t>
  </si>
  <si>
    <t>0034800</t>
  </si>
  <si>
    <t xml:space="preserve">FLUDARABINE PLIVA </t>
  </si>
  <si>
    <t>Pharmachemie B.V; Pliva Hrvatska d.o.o.</t>
  </si>
  <si>
    <t>koncentrat za rastvor za injekciju/infuziju</t>
  </si>
  <si>
    <t>13</t>
  </si>
  <si>
    <t>citarabin</t>
  </si>
  <si>
    <t>0034140</t>
  </si>
  <si>
    <t>CYTOSAR</t>
  </si>
  <si>
    <t>Actavis Italy S.P.A.</t>
  </si>
  <si>
    <t>prašak i rastvarač za rastvor za injekciju</t>
  </si>
  <si>
    <t>100 mg</t>
  </si>
  <si>
    <t>0034350</t>
  </si>
  <si>
    <t>ALEXAN Ebewe</t>
  </si>
  <si>
    <t>Ebewe Pharma Ges. M.B.H NFG. KG</t>
  </si>
  <si>
    <t>0034141</t>
  </si>
  <si>
    <t>0034351</t>
  </si>
  <si>
    <t>0034142</t>
  </si>
  <si>
    <t>1000 mg</t>
  </si>
  <si>
    <t>0034352</t>
  </si>
  <si>
    <t>Укупна вредност за партију 13</t>
  </si>
  <si>
    <t>14</t>
  </si>
  <si>
    <t>fluorouracil, 250 mg i 500 mg</t>
  </si>
  <si>
    <t>0034326</t>
  </si>
  <si>
    <t>5-FLUOROURACIL "Ebewe"</t>
  </si>
  <si>
    <t>Ebewe Pharma GES. M.B.H NFG. KG</t>
  </si>
  <si>
    <t xml:space="preserve">koncentrat za rastvor za injekciju/infuziju </t>
  </si>
  <si>
    <t xml:space="preserve">250 mg </t>
  </si>
  <si>
    <t>0034023</t>
  </si>
  <si>
    <t>FLUOROURACIL - TEVA</t>
  </si>
  <si>
    <t>Pharmachemie B.V.; Teva Pharmaceuticals Works Private Limited Company</t>
  </si>
  <si>
    <t>0034327</t>
  </si>
  <si>
    <t>0034024</t>
  </si>
  <si>
    <t>Укупна вредност за партију 14</t>
  </si>
  <si>
    <t>16</t>
  </si>
  <si>
    <t>gemcitabin</t>
  </si>
  <si>
    <t>0034551</t>
  </si>
  <si>
    <t>GEMNIL</t>
  </si>
  <si>
    <t>Vianex S.A</t>
  </si>
  <si>
    <t>prašak za rastvor za infuziju</t>
  </si>
  <si>
    <t>200 mg</t>
  </si>
  <si>
    <t>0034426</t>
  </si>
  <si>
    <t xml:space="preserve">GEMCITABIN EBEWE  </t>
  </si>
  <si>
    <t>koncentrat za rastvor za infuziju</t>
  </si>
  <si>
    <t>0034432</t>
  </si>
  <si>
    <t>GEMCITABIN EBEWE</t>
  </si>
  <si>
    <t>0034550</t>
  </si>
  <si>
    <t xml:space="preserve">GEMNIL </t>
  </si>
  <si>
    <t>0034425</t>
  </si>
  <si>
    <t>0034431</t>
  </si>
  <si>
    <t xml:space="preserve">GEMCITABIN EBEWE </t>
  </si>
  <si>
    <t>Укупна вредност за партију 16</t>
  </si>
  <si>
    <t>18</t>
  </si>
  <si>
    <t>vinkristin</t>
  </si>
  <si>
    <t>0030040</t>
  </si>
  <si>
    <t>VINCRISTINE</t>
  </si>
  <si>
    <t>Pfizer (Perth) PTY,Limited</t>
  </si>
  <si>
    <t>1 mg</t>
  </si>
  <si>
    <t>19</t>
  </si>
  <si>
    <t>vinorelbin</t>
  </si>
  <si>
    <t>0030240</t>
  </si>
  <si>
    <t>VINORELSIN</t>
  </si>
  <si>
    <t xml:space="preserve">Actavis Italy S.P.A; S.C. Sindan-Pharma S.R.L.; </t>
  </si>
  <si>
    <t>10 mg</t>
  </si>
  <si>
    <t>0030243</t>
  </si>
  <si>
    <t>VINORELBIN "Ebewe"</t>
  </si>
  <si>
    <t>0030241</t>
  </si>
  <si>
    <t>0030242</t>
  </si>
  <si>
    <t>Укупна вредност за партију 19</t>
  </si>
  <si>
    <t>20</t>
  </si>
  <si>
    <t>etopozid</t>
  </si>
  <si>
    <t>0030121</t>
  </si>
  <si>
    <t>ETOPOSIDE-TEVA</t>
  </si>
  <si>
    <t xml:space="preserve">Pharmachemie B.V. </t>
  </si>
  <si>
    <t>0030122</t>
  </si>
  <si>
    <t>SINTOPOZID</t>
  </si>
  <si>
    <t>S.C. Sindan-Pharma S.R.L.</t>
  </si>
  <si>
    <t>0030111</t>
  </si>
  <si>
    <t>ETOPOSID "Ebewe"</t>
  </si>
  <si>
    <t>21</t>
  </si>
  <si>
    <t>paklitaksel</t>
  </si>
  <si>
    <t>0039020</t>
  </si>
  <si>
    <t>SINDAXEL</t>
  </si>
  <si>
    <t>S.C. Sindan-Pharma S.R.L.; Actavis Italy S.P.A</t>
  </si>
  <si>
    <t>30 mg</t>
  </si>
  <si>
    <t>1039852</t>
  </si>
  <si>
    <t xml:space="preserve">PATAXEL </t>
  </si>
  <si>
    <t xml:space="preserve">Vianex S.A. </t>
  </si>
  <si>
    <t>0039350</t>
  </si>
  <si>
    <t>PACLITAXEL Ebewe</t>
  </si>
  <si>
    <t>0039500</t>
  </si>
  <si>
    <t xml:space="preserve">PACLITAXEL - TEVA </t>
  </si>
  <si>
    <t>0039021</t>
  </si>
  <si>
    <t xml:space="preserve">SINDAXEL </t>
  </si>
  <si>
    <t>1039850</t>
  </si>
  <si>
    <t>PATAXEL</t>
  </si>
  <si>
    <t>0039351</t>
  </si>
  <si>
    <t xml:space="preserve">PACLITAXEL Ebewe </t>
  </si>
  <si>
    <t>0039501</t>
  </si>
  <si>
    <t>Укупна вредност за партију 21</t>
  </si>
  <si>
    <t>23</t>
  </si>
  <si>
    <t>doksorubicin</t>
  </si>
  <si>
    <t>0033050</t>
  </si>
  <si>
    <t>SINDROXOCIN</t>
  </si>
  <si>
    <t>S.C. Sindan-Pharma S.R.L.; Actavis Italy S.P.A.</t>
  </si>
  <si>
    <t>prašak za rastvor za injekciju/infuziju</t>
  </si>
  <si>
    <t>0033170</t>
  </si>
  <si>
    <t>DOXORUBICIN - TEVA</t>
  </si>
  <si>
    <t>prašak za rastvor za injekciju</t>
  </si>
  <si>
    <t>0033102</t>
  </si>
  <si>
    <t>ADRIABLASTINA RD</t>
  </si>
  <si>
    <t xml:space="preserve"> Actavis Italy S.p.A</t>
  </si>
  <si>
    <t>prašak i rastvarač  za rastvor za injekciju</t>
  </si>
  <si>
    <t>0033190</t>
  </si>
  <si>
    <t>DOXORUBICIN "Ebewe"</t>
  </si>
  <si>
    <t>0033051</t>
  </si>
  <si>
    <t>0033171</t>
  </si>
  <si>
    <t>0033103</t>
  </si>
  <si>
    <t>0033191</t>
  </si>
  <si>
    <t>Укупна вредност за партију 23</t>
  </si>
  <si>
    <t>27</t>
  </si>
  <si>
    <t>mitoksantron</t>
  </si>
  <si>
    <t>0033241</t>
  </si>
  <si>
    <t xml:space="preserve">MITOXANTRON "Ebewe" </t>
  </si>
  <si>
    <t>0033242</t>
  </si>
  <si>
    <t>Укупна вредност за партију 27</t>
  </si>
  <si>
    <t>29</t>
  </si>
  <si>
    <t>cisplatin</t>
  </si>
  <si>
    <t>0031223</t>
  </si>
  <si>
    <t>SINPLATIN</t>
  </si>
  <si>
    <t>S.C. Sindan-Pharma S.R.L., Actavis Italy S.P.A.</t>
  </si>
  <si>
    <t>0031330</t>
  </si>
  <si>
    <t>CISPLATIN "Ebewe"</t>
  </si>
  <si>
    <t>rastvor za infuziju</t>
  </si>
  <si>
    <t>0031224</t>
  </si>
  <si>
    <t>0031332</t>
  </si>
  <si>
    <t>Укупна вредност за партију 29</t>
  </si>
  <si>
    <t>31</t>
  </si>
  <si>
    <t>oksaliplatin</t>
  </si>
  <si>
    <t>0031364</t>
  </si>
  <si>
    <t>OXALIPLATIN-PLIVA</t>
  </si>
  <si>
    <t xml:space="preserve">Teva Pharmaceutical Works Private Ltd. Company; Pharmachemie B.V.; Pliva Hrvatska d.o.o. </t>
  </si>
  <si>
    <t>0031367</t>
  </si>
  <si>
    <t>SINOXAL</t>
  </si>
  <si>
    <t>Actavis Italy S.P.A.; S.C.Sindan-Pharma S.R.L.</t>
  </si>
  <si>
    <t>0031402</t>
  </si>
  <si>
    <t>OXALIPLATIN EBEWE</t>
  </si>
  <si>
    <t>0031365</t>
  </si>
  <si>
    <t>0031368</t>
  </si>
  <si>
    <t>0031403</t>
  </si>
  <si>
    <t>Укупна вредност за партију 31</t>
  </si>
  <si>
    <t>32</t>
  </si>
  <si>
    <t>irinotekan</t>
  </si>
  <si>
    <t>0039295</t>
  </si>
  <si>
    <t>IRINOTESIN</t>
  </si>
  <si>
    <t>40 mg</t>
  </si>
  <si>
    <t>0039317</t>
  </si>
  <si>
    <t>VIARITEC</t>
  </si>
  <si>
    <t>Vianex S.A.</t>
  </si>
  <si>
    <t>0039290</t>
  </si>
  <si>
    <t>CAMPTO</t>
  </si>
  <si>
    <t>Pfizer (Perth) PTY. Ltd.</t>
  </si>
  <si>
    <t>0039294</t>
  </si>
  <si>
    <t>0039314</t>
  </si>
  <si>
    <t>0039291</t>
  </si>
  <si>
    <t>Укупна вредност за партију 32</t>
  </si>
  <si>
    <t>39</t>
  </si>
  <si>
    <t>kalcijum folinat, 50 mg</t>
  </si>
  <si>
    <t>0184027</t>
  </si>
  <si>
    <t>LEUCOVORIN Kalcijum</t>
  </si>
  <si>
    <t>ampula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</si>
</sst>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double"/>
      <top style="double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3" fontId="52" fillId="0" borderId="12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0" fontId="44" fillId="0" borderId="0" xfId="0" applyFont="1" applyAlignment="1">
      <alignment vertical="center" wrapText="1"/>
    </xf>
    <xf numFmtId="4" fontId="49" fillId="0" borderId="0" xfId="0" applyNumberFormat="1" applyFont="1" applyAlignment="1">
      <alignment/>
    </xf>
    <xf numFmtId="0" fontId="44" fillId="0" borderId="0" xfId="0" applyFont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4" fontId="50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1" fillId="0" borderId="10" xfId="58" applyFont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9" fontId="6" fillId="34" borderId="16" xfId="57" applyNumberFormat="1" applyFont="1" applyFill="1" applyBorder="1" applyAlignment="1">
      <alignment horizontal="center" vertical="center" wrapText="1"/>
      <protection/>
    </xf>
    <xf numFmtId="49" fontId="6" fillId="34" borderId="17" xfId="57" applyNumberFormat="1" applyFont="1" applyFill="1" applyBorder="1" applyAlignment="1">
      <alignment horizontal="center" vertical="center" wrapText="1"/>
      <protection/>
    </xf>
    <xf numFmtId="49" fontId="6" fillId="34" borderId="18" xfId="57" applyNumberFormat="1" applyFont="1" applyFill="1" applyBorder="1" applyAlignment="1">
      <alignment horizontal="center" vertical="center" wrapText="1"/>
      <protection/>
    </xf>
    <xf numFmtId="49" fontId="6" fillId="34" borderId="10" xfId="57" applyNumberFormat="1" applyFont="1" applyFill="1" applyBorder="1" applyAlignment="1">
      <alignment horizontal="center" vertical="center"/>
      <protection/>
    </xf>
    <xf numFmtId="3" fontId="6" fillId="34" borderId="10" xfId="57" applyNumberFormat="1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49" fontId="6" fillId="34" borderId="19" xfId="57" applyNumberFormat="1" applyFont="1" applyFill="1" applyBorder="1" applyAlignment="1">
      <alignment horizontal="center" vertical="center" wrapText="1"/>
      <protection/>
    </xf>
    <xf numFmtId="49" fontId="6" fillId="34" borderId="20" xfId="57" applyNumberFormat="1" applyFont="1" applyFill="1" applyBorder="1" applyAlignment="1">
      <alignment horizontal="center" vertical="center" wrapText="1"/>
      <protection/>
    </xf>
    <xf numFmtId="49" fontId="6" fillId="34" borderId="21" xfId="57" applyNumberFormat="1" applyFont="1" applyFill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vertical="center" wrapText="1"/>
    </xf>
    <xf numFmtId="0" fontId="54" fillId="33" borderId="10" xfId="0" applyFont="1" applyFill="1" applyBorder="1" applyAlignment="1">
      <alignment vertical="center" wrapText="1"/>
    </xf>
    <xf numFmtId="49" fontId="6" fillId="34" borderId="10" xfId="57" applyNumberFormat="1" applyFont="1" applyFill="1" applyBorder="1" applyAlignment="1">
      <alignment vertical="center"/>
      <protection/>
    </xf>
    <xf numFmtId="0" fontId="54" fillId="0" borderId="19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6" fillId="34" borderId="22" xfId="57" applyFont="1" applyFill="1" applyBorder="1" applyAlignment="1">
      <alignment horizontal="center" vertical="center" wrapText="1"/>
      <protection/>
    </xf>
    <xf numFmtId="0" fontId="6" fillId="34" borderId="23" xfId="57" applyFont="1" applyFill="1" applyBorder="1" applyAlignment="1">
      <alignment horizontal="center" vertical="center" wrapText="1"/>
      <protection/>
    </xf>
    <xf numFmtId="0" fontId="54" fillId="0" borderId="17" xfId="0" applyFont="1" applyFill="1" applyBorder="1" applyAlignment="1">
      <alignment horizontal="center" vertical="center" wrapText="1"/>
    </xf>
    <xf numFmtId="0" fontId="6" fillId="34" borderId="0" xfId="57" applyFont="1" applyFill="1" applyBorder="1" applyAlignment="1">
      <alignment horizontal="center" vertical="center" wrapText="1"/>
      <protection/>
    </xf>
    <xf numFmtId="0" fontId="6" fillId="0" borderId="16" xfId="57" applyFont="1" applyFill="1" applyBorder="1" applyAlignment="1">
      <alignment horizontal="center" vertical="center" wrapText="1"/>
      <protection/>
    </xf>
    <xf numFmtId="0" fontId="6" fillId="0" borderId="17" xfId="57" applyFont="1" applyFill="1" applyBorder="1" applyAlignment="1">
      <alignment horizontal="center" vertical="center" wrapText="1"/>
      <protection/>
    </xf>
    <xf numFmtId="0" fontId="6" fillId="0" borderId="18" xfId="57" applyFont="1" applyFill="1" applyBorder="1" applyAlignment="1">
      <alignment horizontal="center" vertical="center" wrapText="1"/>
      <protection/>
    </xf>
    <xf numFmtId="4" fontId="6" fillId="34" borderId="10" xfId="57" applyNumberFormat="1" applyFont="1" applyFill="1" applyBorder="1" applyAlignment="1">
      <alignment horizontal="center" vertical="center"/>
      <protection/>
    </xf>
    <xf numFmtId="4" fontId="6" fillId="34" borderId="10" xfId="57" applyNumberFormat="1" applyFont="1" applyFill="1" applyBorder="1" applyAlignment="1">
      <alignment vertical="center"/>
      <protection/>
    </xf>
    <xf numFmtId="4" fontId="54" fillId="35" borderId="24" xfId="0" applyNumberFormat="1" applyFont="1" applyFill="1" applyBorder="1" applyAlignment="1">
      <alignment horizontal="center" vertical="center" wrapText="1"/>
    </xf>
    <xf numFmtId="0" fontId="6" fillId="0" borderId="25" xfId="57" applyFont="1" applyFill="1" applyBorder="1" applyAlignment="1">
      <alignment horizontal="center" vertical="center" wrapText="1"/>
      <protection/>
    </xf>
    <xf numFmtId="0" fontId="6" fillId="0" borderId="26" xfId="57" applyFont="1" applyFill="1" applyBorder="1" applyAlignment="1">
      <alignment horizontal="center" vertical="center" wrapText="1"/>
      <protection/>
    </xf>
    <xf numFmtId="3" fontId="54" fillId="0" borderId="10" xfId="0" applyNumberFormat="1" applyFont="1" applyFill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4" fontId="6" fillId="34" borderId="10" xfId="57" applyNumberFormat="1" applyFont="1" applyFill="1" applyBorder="1" applyAlignment="1">
      <alignment horizontal="right" vertical="center"/>
      <protection/>
    </xf>
    <xf numFmtId="4" fontId="54" fillId="0" borderId="16" xfId="0" applyNumberFormat="1" applyFont="1" applyFill="1" applyBorder="1" applyAlignment="1">
      <alignment horizontal="center" vertical="center" wrapText="1"/>
    </xf>
    <xf numFmtId="4" fontId="54" fillId="0" borderId="18" xfId="0" applyNumberFormat="1" applyFont="1" applyFill="1" applyBorder="1" applyAlignment="1">
      <alignment horizontal="center" vertical="center" wrapText="1"/>
    </xf>
    <xf numFmtId="0" fontId="6" fillId="34" borderId="19" xfId="57" applyFont="1" applyFill="1" applyBorder="1" applyAlignment="1">
      <alignment horizontal="center" vertical="center" wrapText="1"/>
      <protection/>
    </xf>
    <xf numFmtId="0" fontId="6" fillId="34" borderId="20" xfId="57" applyFont="1" applyFill="1" applyBorder="1" applyAlignment="1">
      <alignment horizontal="center" vertical="center" wrapText="1"/>
      <protection/>
    </xf>
    <xf numFmtId="0" fontId="6" fillId="34" borderId="18" xfId="57" applyFont="1" applyFill="1" applyBorder="1" applyAlignment="1">
      <alignment horizontal="center" vertical="center" wrapText="1"/>
      <protection/>
    </xf>
    <xf numFmtId="0" fontId="6" fillId="34" borderId="27" xfId="57" applyFont="1" applyFill="1" applyBorder="1" applyAlignment="1">
      <alignment horizontal="center" vertical="center" wrapText="1"/>
      <protection/>
    </xf>
    <xf numFmtId="0" fontId="6" fillId="34" borderId="10" xfId="57" applyFont="1" applyFill="1" applyBorder="1" applyAlignment="1">
      <alignment horizontal="center" vertical="center" wrapText="1"/>
      <protection/>
    </xf>
    <xf numFmtId="0" fontId="6" fillId="34" borderId="16" xfId="57" applyFont="1" applyFill="1" applyBorder="1" applyAlignment="1">
      <alignment horizontal="center" vertical="center" wrapText="1"/>
      <protection/>
    </xf>
    <xf numFmtId="0" fontId="6" fillId="34" borderId="17" xfId="57" applyFont="1" applyFill="1" applyBorder="1" applyAlignment="1">
      <alignment horizontal="center" vertical="center" wrapText="1"/>
      <protection/>
    </xf>
    <xf numFmtId="4" fontId="54" fillId="0" borderId="17" xfId="0" applyNumberFormat="1" applyFont="1" applyFill="1" applyBorder="1" applyAlignment="1">
      <alignment horizontal="center" vertical="center" wrapText="1"/>
    </xf>
    <xf numFmtId="0" fontId="6" fillId="34" borderId="21" xfId="57" applyFont="1" applyFill="1" applyBorder="1" applyAlignment="1">
      <alignment horizontal="center" vertical="center" wrapText="1"/>
      <protection/>
    </xf>
    <xf numFmtId="3" fontId="6" fillId="34" borderId="18" xfId="57" applyNumberFormat="1" applyFont="1" applyFill="1" applyBorder="1" applyAlignment="1">
      <alignment horizontal="center" vertical="center" wrapText="1"/>
      <protection/>
    </xf>
    <xf numFmtId="0" fontId="54" fillId="0" borderId="16" xfId="0" applyFont="1" applyFill="1" applyBorder="1" applyAlignment="1">
      <alignment horizontal="center" vertical="center" wrapText="1"/>
    </xf>
    <xf numFmtId="3" fontId="54" fillId="0" borderId="27" xfId="0" applyNumberFormat="1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49" fontId="54" fillId="36" borderId="16" xfId="0" applyNumberFormat="1" applyFont="1" applyFill="1" applyBorder="1" applyAlignment="1">
      <alignment horizontal="center" vertical="center" wrapText="1"/>
    </xf>
    <xf numFmtId="0" fontId="54" fillId="36" borderId="16" xfId="0" applyFont="1" applyFill="1" applyBorder="1" applyAlignment="1">
      <alignment horizontal="center" vertical="center" wrapText="1"/>
    </xf>
    <xf numFmtId="0" fontId="6" fillId="36" borderId="16" xfId="59" applyNumberFormat="1" applyFont="1" applyFill="1" applyBorder="1" applyAlignment="1">
      <alignment horizontal="center" vertical="center" wrapText="1"/>
      <protection/>
    </xf>
    <xf numFmtId="0" fontId="54" fillId="35" borderId="10" xfId="0" applyFont="1" applyFill="1" applyBorder="1" applyAlignment="1">
      <alignment horizontal="center" vertical="center" wrapText="1"/>
    </xf>
    <xf numFmtId="0" fontId="54" fillId="36" borderId="10" xfId="0" applyFont="1" applyFill="1" applyBorder="1" applyAlignment="1">
      <alignment horizontal="center" vertical="center" wrapText="1"/>
    </xf>
    <xf numFmtId="4" fontId="54" fillId="35" borderId="10" xfId="0" applyNumberFormat="1" applyFont="1" applyFill="1" applyBorder="1" applyAlignment="1">
      <alignment horizontal="center" vertical="center" wrapText="1"/>
    </xf>
    <xf numFmtId="4" fontId="54" fillId="36" borderId="10" xfId="0" applyNumberFormat="1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right" vertical="center" wrapText="1"/>
    </xf>
    <xf numFmtId="4" fontId="6" fillId="34" borderId="16" xfId="57" applyNumberFormat="1" applyFont="1" applyFill="1" applyBorder="1" applyAlignment="1">
      <alignment horizontal="center" vertical="center"/>
      <protection/>
    </xf>
    <xf numFmtId="4" fontId="6" fillId="34" borderId="17" xfId="57" applyNumberFormat="1" applyFont="1" applyFill="1" applyBorder="1" applyAlignment="1">
      <alignment horizontal="center" vertical="center"/>
      <protection/>
    </xf>
    <xf numFmtId="4" fontId="6" fillId="34" borderId="18" xfId="57" applyNumberFormat="1" applyFont="1" applyFill="1" applyBorder="1" applyAlignment="1">
      <alignment horizontal="center" vertical="center"/>
      <protection/>
    </xf>
    <xf numFmtId="4" fontId="54" fillId="0" borderId="16" xfId="0" applyNumberFormat="1" applyFont="1" applyFill="1" applyBorder="1" applyAlignment="1">
      <alignment horizontal="center" vertical="center" wrapText="1"/>
    </xf>
    <xf numFmtId="4" fontId="54" fillId="0" borderId="17" xfId="0" applyNumberFormat="1" applyFont="1" applyFill="1" applyBorder="1" applyAlignment="1">
      <alignment horizontal="center" vertical="center" wrapText="1"/>
    </xf>
    <xf numFmtId="4" fontId="54" fillId="0" borderId="18" xfId="0" applyNumberFormat="1" applyFont="1" applyFill="1" applyBorder="1" applyAlignment="1">
      <alignment horizontal="center" vertical="center" wrapText="1"/>
    </xf>
    <xf numFmtId="4" fontId="6" fillId="34" borderId="16" xfId="57" applyNumberFormat="1" applyFont="1" applyFill="1" applyBorder="1" applyAlignment="1">
      <alignment horizontal="right" vertical="center"/>
      <protection/>
    </xf>
    <xf numFmtId="4" fontId="6" fillId="34" borderId="17" xfId="57" applyNumberFormat="1" applyFont="1" applyFill="1" applyBorder="1" applyAlignment="1">
      <alignment horizontal="right" vertical="center"/>
      <protection/>
    </xf>
    <xf numFmtId="4" fontId="6" fillId="34" borderId="18" xfId="57" applyNumberFormat="1" applyFont="1" applyFill="1" applyBorder="1" applyAlignment="1">
      <alignment horizontal="right" vertical="center"/>
      <protection/>
    </xf>
    <xf numFmtId="4" fontId="6" fillId="0" borderId="16" xfId="57" applyNumberFormat="1" applyFont="1" applyFill="1" applyBorder="1" applyAlignment="1">
      <alignment horizontal="center" vertical="center" wrapText="1"/>
      <protection/>
    </xf>
    <xf numFmtId="4" fontId="6" fillId="0" borderId="18" xfId="57" applyNumberFormat="1" applyFont="1" applyFill="1" applyBorder="1" applyAlignment="1">
      <alignment horizontal="center" vertical="center" wrapText="1"/>
      <protection/>
    </xf>
    <xf numFmtId="49" fontId="6" fillId="0" borderId="16" xfId="57" applyNumberFormat="1" applyFont="1" applyFill="1" applyBorder="1" applyAlignment="1">
      <alignment horizontal="center" vertical="center"/>
      <protection/>
    </xf>
    <xf numFmtId="49" fontId="6" fillId="0" borderId="17" xfId="57" applyNumberFormat="1" applyFont="1" applyFill="1" applyBorder="1" applyAlignment="1">
      <alignment horizontal="center" vertical="center"/>
      <protection/>
    </xf>
    <xf numFmtId="49" fontId="6" fillId="0" borderId="18" xfId="57" applyNumberFormat="1" applyFont="1" applyFill="1" applyBorder="1" applyAlignment="1">
      <alignment horizontal="center" vertical="center"/>
      <protection/>
    </xf>
    <xf numFmtId="0" fontId="6" fillId="0" borderId="16" xfId="57" applyFont="1" applyFill="1" applyBorder="1" applyAlignment="1">
      <alignment horizontal="center" vertical="center" wrapText="1"/>
      <protection/>
    </xf>
    <xf numFmtId="0" fontId="6" fillId="0" borderId="17" xfId="57" applyFont="1" applyFill="1" applyBorder="1" applyAlignment="1">
      <alignment horizontal="center" vertical="center" wrapText="1"/>
      <protection/>
    </xf>
    <xf numFmtId="0" fontId="6" fillId="0" borderId="18" xfId="57" applyFont="1" applyFill="1" applyBorder="1" applyAlignment="1">
      <alignment horizontal="center" vertical="center" wrapText="1"/>
      <protection/>
    </xf>
    <xf numFmtId="0" fontId="54" fillId="0" borderId="16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6" fillId="0" borderId="10" xfId="57" applyFont="1" applyFill="1" applyBorder="1" applyAlignment="1">
      <alignment horizontal="center" vertical="center" wrapText="1"/>
      <protection/>
    </xf>
    <xf numFmtId="0" fontId="6" fillId="34" borderId="10" xfId="57" applyFont="1" applyFill="1" applyBorder="1" applyAlignment="1">
      <alignment horizontal="right" vertical="center" wrapText="1"/>
      <protection/>
    </xf>
    <xf numFmtId="49" fontId="6" fillId="34" borderId="16" xfId="57" applyNumberFormat="1" applyFont="1" applyFill="1" applyBorder="1" applyAlignment="1">
      <alignment horizontal="center" vertical="center"/>
      <protection/>
    </xf>
    <xf numFmtId="49" fontId="6" fillId="34" borderId="17" xfId="57" applyNumberFormat="1" applyFont="1" applyFill="1" applyBorder="1" applyAlignment="1">
      <alignment horizontal="center" vertical="center"/>
      <protection/>
    </xf>
    <xf numFmtId="49" fontId="6" fillId="34" borderId="18" xfId="57" applyNumberFormat="1" applyFont="1" applyFill="1" applyBorder="1" applyAlignment="1">
      <alignment horizontal="center" vertical="center"/>
      <protection/>
    </xf>
    <xf numFmtId="0" fontId="6" fillId="34" borderId="19" xfId="57" applyFont="1" applyFill="1" applyBorder="1" applyAlignment="1">
      <alignment horizontal="center" vertical="center" wrapText="1"/>
      <protection/>
    </xf>
    <xf numFmtId="0" fontId="6" fillId="34" borderId="20" xfId="57" applyFont="1" applyFill="1" applyBorder="1" applyAlignment="1">
      <alignment horizontal="center" vertical="center" wrapText="1"/>
      <protection/>
    </xf>
    <xf numFmtId="0" fontId="6" fillId="34" borderId="18" xfId="57" applyFont="1" applyFill="1" applyBorder="1" applyAlignment="1">
      <alignment horizontal="center" vertical="center" wrapText="1"/>
      <protection/>
    </xf>
    <xf numFmtId="0" fontId="6" fillId="34" borderId="16" xfId="57" applyFont="1" applyFill="1" applyBorder="1" applyAlignment="1">
      <alignment horizontal="center" vertical="center" wrapText="1"/>
      <protection/>
    </xf>
    <xf numFmtId="3" fontId="6" fillId="0" borderId="16" xfId="57" applyNumberFormat="1" applyFont="1" applyFill="1" applyBorder="1" applyAlignment="1">
      <alignment horizontal="center" vertical="center" wrapText="1"/>
      <protection/>
    </xf>
    <xf numFmtId="3" fontId="6" fillId="0" borderId="18" xfId="57" applyNumberFormat="1" applyFont="1" applyFill="1" applyBorder="1" applyAlignment="1">
      <alignment horizontal="center" vertical="center" wrapText="1"/>
      <protection/>
    </xf>
    <xf numFmtId="0" fontId="6" fillId="34" borderId="17" xfId="57" applyFont="1" applyFill="1" applyBorder="1" applyAlignment="1">
      <alignment horizontal="center" vertical="center" wrapText="1"/>
      <protection/>
    </xf>
    <xf numFmtId="3" fontId="6" fillId="34" borderId="16" xfId="57" applyNumberFormat="1" applyFont="1" applyFill="1" applyBorder="1" applyAlignment="1">
      <alignment horizontal="center" vertical="center" wrapText="1"/>
      <protection/>
    </xf>
    <xf numFmtId="3" fontId="6" fillId="34" borderId="17" xfId="57" applyNumberFormat="1" applyFont="1" applyFill="1" applyBorder="1" applyAlignment="1">
      <alignment horizontal="center" vertical="center" wrapText="1"/>
      <protection/>
    </xf>
    <xf numFmtId="3" fontId="6" fillId="34" borderId="18" xfId="57" applyNumberFormat="1" applyFont="1" applyFill="1" applyBorder="1" applyAlignment="1">
      <alignment horizontal="center" vertical="center" wrapText="1"/>
      <protection/>
    </xf>
    <xf numFmtId="3" fontId="54" fillId="0" borderId="25" xfId="0" applyNumberFormat="1" applyFont="1" applyBorder="1" applyAlignment="1">
      <alignment horizontal="center" vertical="center" wrapText="1"/>
    </xf>
    <xf numFmtId="3" fontId="54" fillId="0" borderId="26" xfId="0" applyNumberFormat="1" applyFont="1" applyBorder="1" applyAlignment="1">
      <alignment horizontal="center" vertical="center" wrapText="1"/>
    </xf>
    <xf numFmtId="3" fontId="54" fillId="0" borderId="28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6" fillId="34" borderId="27" xfId="57" applyFont="1" applyFill="1" applyBorder="1" applyAlignment="1">
      <alignment horizontal="center" vertical="center" wrapText="1"/>
      <protection/>
    </xf>
    <xf numFmtId="0" fontId="6" fillId="34" borderId="10" xfId="57" applyFont="1" applyFill="1" applyBorder="1" applyAlignment="1">
      <alignment horizontal="center" vertical="center" wrapText="1"/>
      <protection/>
    </xf>
    <xf numFmtId="0" fontId="54" fillId="33" borderId="10" xfId="0" applyFont="1" applyFill="1" applyBorder="1" applyAlignment="1">
      <alignment horizontal="right" vertical="center" wrapText="1"/>
    </xf>
    <xf numFmtId="0" fontId="54" fillId="33" borderId="18" xfId="0" applyFont="1" applyFill="1" applyBorder="1" applyAlignment="1">
      <alignment horizontal="right" vertical="center" wrapText="1"/>
    </xf>
    <xf numFmtId="0" fontId="6" fillId="34" borderId="25" xfId="57" applyFont="1" applyFill="1" applyBorder="1" applyAlignment="1">
      <alignment horizontal="center" vertical="center" wrapText="1"/>
      <protection/>
    </xf>
    <xf numFmtId="0" fontId="6" fillId="34" borderId="28" xfId="57" applyFont="1" applyFill="1" applyBorder="1" applyAlignment="1">
      <alignment horizontal="center" vertical="center" wrapText="1"/>
      <protection/>
    </xf>
    <xf numFmtId="0" fontId="6" fillId="34" borderId="18" xfId="57" applyFont="1" applyFill="1" applyBorder="1" applyAlignment="1">
      <alignment horizontal="right" vertical="center" wrapText="1"/>
      <protection/>
    </xf>
    <xf numFmtId="0" fontId="55" fillId="0" borderId="25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6" fillId="34" borderId="26" xfId="57" applyFont="1" applyFill="1" applyBorder="1" applyAlignment="1">
      <alignment horizontal="center" vertical="center" wrapText="1"/>
      <protection/>
    </xf>
    <xf numFmtId="0" fontId="6" fillId="34" borderId="21" xfId="57" applyFont="1" applyFill="1" applyBorder="1" applyAlignment="1">
      <alignment horizontal="center" vertical="center" wrapText="1"/>
      <protection/>
    </xf>
    <xf numFmtId="3" fontId="54" fillId="0" borderId="16" xfId="0" applyNumberFormat="1" applyFont="1" applyFill="1" applyBorder="1" applyAlignment="1">
      <alignment horizontal="center" vertical="center" wrapText="1"/>
    </xf>
    <xf numFmtId="3" fontId="54" fillId="0" borderId="17" xfId="0" applyNumberFormat="1" applyFont="1" applyFill="1" applyBorder="1" applyAlignment="1">
      <alignment horizontal="center" vertical="center" wrapText="1"/>
    </xf>
    <xf numFmtId="3" fontId="54" fillId="0" borderId="18" xfId="0" applyNumberFormat="1" applyFont="1" applyFill="1" applyBorder="1" applyAlignment="1">
      <alignment horizontal="center" vertical="center" wrapText="1"/>
    </xf>
    <xf numFmtId="4" fontId="52" fillId="33" borderId="14" xfId="0" applyNumberFormat="1" applyFont="1" applyFill="1" applyBorder="1" applyAlignment="1">
      <alignment horizontal="center" vertical="center" wrapText="1"/>
    </xf>
    <xf numFmtId="4" fontId="52" fillId="33" borderId="29" xfId="0" applyNumberFormat="1" applyFont="1" applyFill="1" applyBorder="1" applyAlignment="1">
      <alignment horizontal="center" vertical="center" wrapText="1"/>
    </xf>
    <xf numFmtId="4" fontId="52" fillId="33" borderId="15" xfId="0" applyNumberFormat="1" applyFont="1" applyFill="1" applyBorder="1" applyAlignment="1">
      <alignment horizontal="center" vertical="center" wrapText="1"/>
    </xf>
    <xf numFmtId="4" fontId="56" fillId="0" borderId="16" xfId="0" applyNumberFormat="1" applyFont="1" applyFill="1" applyBorder="1" applyAlignment="1">
      <alignment horizontal="center" vertical="center" wrapText="1"/>
    </xf>
    <xf numFmtId="4" fontId="56" fillId="0" borderId="18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K19" sqref="K19:K20"/>
    </sheetView>
  </sheetViews>
  <sheetFormatPr defaultColWidth="9.140625" defaultRowHeight="15"/>
  <cols>
    <col min="1" max="1" width="8.421875" style="21" customWidth="1"/>
    <col min="2" max="2" width="14.140625" style="21" customWidth="1"/>
    <col min="3" max="3" width="12.00390625" style="27" customWidth="1"/>
    <col min="4" max="4" width="15.7109375" style="2" customWidth="1"/>
    <col min="5" max="5" width="19.00390625" style="2" customWidth="1"/>
    <col min="6" max="6" width="15.57421875" style="2" bestFit="1" customWidth="1"/>
    <col min="7" max="7" width="10.28125" style="2" customWidth="1"/>
    <col min="8" max="8" width="10.00390625" style="2" customWidth="1"/>
    <col min="9" max="9" width="10.8515625" style="2" customWidth="1"/>
    <col min="10" max="10" width="11.00390625" style="2" hidden="1" customWidth="1"/>
    <col min="11" max="11" width="11.57421875" style="2" customWidth="1"/>
    <col min="12" max="12" width="13.421875" style="2" hidden="1" customWidth="1"/>
    <col min="13" max="13" width="16.28125" style="2" customWidth="1"/>
    <col min="14" max="14" width="14.421875" style="2" hidden="1" customWidth="1"/>
    <col min="15" max="16384" width="9.140625" style="2" customWidth="1"/>
  </cols>
  <sheetData>
    <row r="1" s="28" customFormat="1" ht="12.75">
      <c r="C1" s="27"/>
    </row>
    <row r="2" spans="1:14" ht="12.75" customHeight="1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9"/>
    </row>
    <row r="3" spans="1:14" ht="12.75" customHeight="1">
      <c r="A3" s="123" t="s">
        <v>46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9"/>
    </row>
    <row r="4" ht="13.5" thickBot="1"/>
    <row r="5" spans="1:14" ht="40.5" customHeight="1" thickTop="1">
      <c r="A5" s="76" t="s">
        <v>37</v>
      </c>
      <c r="B5" s="77" t="s">
        <v>38</v>
      </c>
      <c r="C5" s="78" t="s">
        <v>0</v>
      </c>
      <c r="D5" s="79" t="s">
        <v>30</v>
      </c>
      <c r="E5" s="79" t="s">
        <v>2</v>
      </c>
      <c r="F5" s="79" t="s">
        <v>1</v>
      </c>
      <c r="G5" s="79" t="s">
        <v>31</v>
      </c>
      <c r="H5" s="80" t="s">
        <v>3</v>
      </c>
      <c r="I5" s="79" t="s">
        <v>4</v>
      </c>
      <c r="J5" s="81" t="s">
        <v>5</v>
      </c>
      <c r="K5" s="82" t="s">
        <v>6</v>
      </c>
      <c r="L5" s="83" t="s">
        <v>7</v>
      </c>
      <c r="M5" s="84" t="s">
        <v>8</v>
      </c>
      <c r="N5" s="56" t="s">
        <v>9</v>
      </c>
    </row>
    <row r="6" spans="1:14" s="26" customFormat="1" ht="19.5" customHeight="1">
      <c r="A6" s="107" t="s">
        <v>47</v>
      </c>
      <c r="B6" s="110" t="s">
        <v>48</v>
      </c>
      <c r="C6" s="45" t="s">
        <v>49</v>
      </c>
      <c r="D6" s="62" t="s">
        <v>50</v>
      </c>
      <c r="E6" s="128" t="s">
        <v>51</v>
      </c>
      <c r="F6" s="113" t="s">
        <v>41</v>
      </c>
      <c r="G6" s="68" t="s">
        <v>52</v>
      </c>
      <c r="H6" s="68" t="s">
        <v>32</v>
      </c>
      <c r="I6" s="35"/>
      <c r="J6" s="54">
        <v>380.02</v>
      </c>
      <c r="K6" s="41">
        <v>365.58</v>
      </c>
      <c r="L6" s="55">
        <f>I6*J6</f>
        <v>0</v>
      </c>
      <c r="M6" s="55">
        <f>I6*K6</f>
        <v>0</v>
      </c>
      <c r="N6" s="120">
        <v>3</v>
      </c>
    </row>
    <row r="7" spans="1:14" s="29" customFormat="1" ht="19.5" customHeight="1">
      <c r="A7" s="108"/>
      <c r="B7" s="111"/>
      <c r="C7" s="46" t="s">
        <v>53</v>
      </c>
      <c r="D7" s="63" t="s">
        <v>50</v>
      </c>
      <c r="E7" s="129"/>
      <c r="F7" s="112"/>
      <c r="G7" s="68" t="s">
        <v>40</v>
      </c>
      <c r="H7" s="68" t="s">
        <v>32</v>
      </c>
      <c r="I7" s="35"/>
      <c r="J7" s="54">
        <v>2681</v>
      </c>
      <c r="K7" s="41">
        <v>2572.11</v>
      </c>
      <c r="L7" s="55">
        <f>I7*J7</f>
        <v>0</v>
      </c>
      <c r="M7" s="55">
        <f>I7*K7</f>
        <v>0</v>
      </c>
      <c r="N7" s="121"/>
    </row>
    <row r="8" spans="1:14" s="30" customFormat="1" ht="18" customHeight="1">
      <c r="A8" s="109"/>
      <c r="B8" s="112"/>
      <c r="C8" s="130" t="s">
        <v>54</v>
      </c>
      <c r="D8" s="130"/>
      <c r="E8" s="106"/>
      <c r="F8" s="106"/>
      <c r="G8" s="106"/>
      <c r="H8" s="106"/>
      <c r="I8" s="106"/>
      <c r="J8" s="55"/>
      <c r="K8" s="55"/>
      <c r="L8" s="55">
        <f>SUM(L6:L7)</f>
        <v>0</v>
      </c>
      <c r="M8" s="55">
        <f>SUM(M6:M7)</f>
        <v>0</v>
      </c>
      <c r="N8" s="122"/>
    </row>
    <row r="9" spans="1:14" s="30" customFormat="1" ht="30.75" customHeight="1">
      <c r="A9" s="34" t="s">
        <v>55</v>
      </c>
      <c r="B9" s="68" t="s">
        <v>56</v>
      </c>
      <c r="C9" s="74" t="s">
        <v>57</v>
      </c>
      <c r="D9" s="74" t="s">
        <v>58</v>
      </c>
      <c r="E9" s="74" t="s">
        <v>59</v>
      </c>
      <c r="F9" s="69" t="s">
        <v>60</v>
      </c>
      <c r="G9" s="68" t="s">
        <v>52</v>
      </c>
      <c r="H9" s="68" t="s">
        <v>32</v>
      </c>
      <c r="I9" s="35"/>
      <c r="J9" s="54">
        <v>3904</v>
      </c>
      <c r="K9" s="41">
        <v>3739.11</v>
      </c>
      <c r="L9" s="55">
        <f>I9*J9</f>
        <v>0</v>
      </c>
      <c r="M9" s="55">
        <f>I9*K9</f>
        <v>0</v>
      </c>
      <c r="N9" s="75">
        <v>4</v>
      </c>
    </row>
    <row r="10" spans="1:14" s="30" customFormat="1" ht="33.75">
      <c r="A10" s="107" t="s">
        <v>61</v>
      </c>
      <c r="B10" s="110" t="s">
        <v>62</v>
      </c>
      <c r="C10" s="37" t="s">
        <v>63</v>
      </c>
      <c r="D10" s="64" t="s">
        <v>64</v>
      </c>
      <c r="E10" s="64" t="s">
        <v>65</v>
      </c>
      <c r="F10" s="69" t="s">
        <v>66</v>
      </c>
      <c r="G10" s="128" t="s">
        <v>67</v>
      </c>
      <c r="H10" s="113" t="s">
        <v>32</v>
      </c>
      <c r="I10" s="117"/>
      <c r="J10" s="86">
        <v>235.3</v>
      </c>
      <c r="K10" s="89">
        <v>216.9</v>
      </c>
      <c r="L10" s="92">
        <f>I10*J10</f>
        <v>0</v>
      </c>
      <c r="M10" s="92">
        <f aca="true" t="shared" si="0" ref="M10:M73">I10*K10</f>
        <v>0</v>
      </c>
      <c r="N10" s="120">
        <v>3</v>
      </c>
    </row>
    <row r="11" spans="1:14" s="30" customFormat="1" ht="22.5">
      <c r="A11" s="108"/>
      <c r="B11" s="111"/>
      <c r="C11" s="38" t="s">
        <v>68</v>
      </c>
      <c r="D11" s="65" t="s">
        <v>69</v>
      </c>
      <c r="E11" s="65" t="s">
        <v>70</v>
      </c>
      <c r="F11" s="70" t="s">
        <v>43</v>
      </c>
      <c r="G11" s="129"/>
      <c r="H11" s="112"/>
      <c r="I11" s="119"/>
      <c r="J11" s="88"/>
      <c r="K11" s="91"/>
      <c r="L11" s="94"/>
      <c r="M11" s="94">
        <f t="shared" si="0"/>
        <v>0</v>
      </c>
      <c r="N11" s="121"/>
    </row>
    <row r="12" spans="1:14" s="30" customFormat="1" ht="33.75">
      <c r="A12" s="108"/>
      <c r="B12" s="111"/>
      <c r="C12" s="37" t="s">
        <v>71</v>
      </c>
      <c r="D12" s="64" t="s">
        <v>64</v>
      </c>
      <c r="E12" s="64" t="s">
        <v>65</v>
      </c>
      <c r="F12" s="69" t="s">
        <v>66</v>
      </c>
      <c r="G12" s="128" t="s">
        <v>40</v>
      </c>
      <c r="H12" s="113" t="s">
        <v>32</v>
      </c>
      <c r="I12" s="117"/>
      <c r="J12" s="86">
        <v>1172.3</v>
      </c>
      <c r="K12" s="89">
        <v>880.84</v>
      </c>
      <c r="L12" s="92">
        <f>I12*J12</f>
        <v>0</v>
      </c>
      <c r="M12" s="92">
        <f t="shared" si="0"/>
        <v>0</v>
      </c>
      <c r="N12" s="121"/>
    </row>
    <row r="13" spans="1:14" s="30" customFormat="1" ht="22.5">
      <c r="A13" s="108"/>
      <c r="B13" s="111"/>
      <c r="C13" s="38" t="s">
        <v>72</v>
      </c>
      <c r="D13" s="65" t="s">
        <v>69</v>
      </c>
      <c r="E13" s="65" t="s">
        <v>70</v>
      </c>
      <c r="F13" s="66" t="s">
        <v>43</v>
      </c>
      <c r="G13" s="129"/>
      <c r="H13" s="112"/>
      <c r="I13" s="119"/>
      <c r="J13" s="88"/>
      <c r="K13" s="91"/>
      <c r="L13" s="94"/>
      <c r="M13" s="94">
        <f t="shared" si="0"/>
        <v>0</v>
      </c>
      <c r="N13" s="121"/>
    </row>
    <row r="14" spans="1:14" s="30" customFormat="1" ht="33.75">
      <c r="A14" s="108"/>
      <c r="B14" s="111"/>
      <c r="C14" s="37" t="s">
        <v>73</v>
      </c>
      <c r="D14" s="64" t="s">
        <v>64</v>
      </c>
      <c r="E14" s="64" t="s">
        <v>65</v>
      </c>
      <c r="F14" s="70" t="s">
        <v>66</v>
      </c>
      <c r="G14" s="128" t="s">
        <v>74</v>
      </c>
      <c r="H14" s="113" t="s">
        <v>32</v>
      </c>
      <c r="I14" s="117"/>
      <c r="J14" s="86">
        <v>1927.7</v>
      </c>
      <c r="K14" s="89">
        <v>1108.88</v>
      </c>
      <c r="L14" s="92">
        <f>I14*J14</f>
        <v>0</v>
      </c>
      <c r="M14" s="92">
        <f t="shared" si="0"/>
        <v>0</v>
      </c>
      <c r="N14" s="121"/>
    </row>
    <row r="15" spans="1:14" s="30" customFormat="1" ht="22.5">
      <c r="A15" s="108"/>
      <c r="B15" s="111"/>
      <c r="C15" s="39" t="s">
        <v>75</v>
      </c>
      <c r="D15" s="72" t="s">
        <v>69</v>
      </c>
      <c r="E15" s="72" t="s">
        <v>70</v>
      </c>
      <c r="F15" s="66" t="s">
        <v>43</v>
      </c>
      <c r="G15" s="129"/>
      <c r="H15" s="112"/>
      <c r="I15" s="119"/>
      <c r="J15" s="88"/>
      <c r="K15" s="91"/>
      <c r="L15" s="94"/>
      <c r="M15" s="94">
        <f t="shared" si="0"/>
        <v>0</v>
      </c>
      <c r="N15" s="121"/>
    </row>
    <row r="16" spans="1:14" s="30" customFormat="1" ht="21" customHeight="1">
      <c r="A16" s="109"/>
      <c r="B16" s="112"/>
      <c r="C16" s="106" t="s">
        <v>76</v>
      </c>
      <c r="D16" s="106"/>
      <c r="E16" s="106"/>
      <c r="F16" s="106"/>
      <c r="G16" s="106"/>
      <c r="H16" s="106"/>
      <c r="I16" s="106"/>
      <c r="J16" s="55"/>
      <c r="K16" s="44"/>
      <c r="L16" s="55">
        <f>SUM(L10:L15)</f>
        <v>0</v>
      </c>
      <c r="M16" s="61">
        <f>SUM(M10:M15)</f>
        <v>0</v>
      </c>
      <c r="N16" s="122"/>
    </row>
    <row r="17" spans="1:14" s="30" customFormat="1" ht="33.75">
      <c r="A17" s="107" t="s">
        <v>77</v>
      </c>
      <c r="B17" s="110" t="s">
        <v>78</v>
      </c>
      <c r="C17" s="37" t="s">
        <v>79</v>
      </c>
      <c r="D17" s="64" t="s">
        <v>80</v>
      </c>
      <c r="E17" s="69" t="s">
        <v>81</v>
      </c>
      <c r="F17" s="57" t="s">
        <v>82</v>
      </c>
      <c r="G17" s="131" t="s">
        <v>83</v>
      </c>
      <c r="H17" s="113" t="s">
        <v>32</v>
      </c>
      <c r="I17" s="117"/>
      <c r="J17" s="86">
        <v>188.3</v>
      </c>
      <c r="K17" s="89">
        <v>179.11</v>
      </c>
      <c r="L17" s="92">
        <f>I17*J17</f>
        <v>0</v>
      </c>
      <c r="M17" s="92">
        <f t="shared" si="0"/>
        <v>0</v>
      </c>
      <c r="N17" s="120">
        <v>3</v>
      </c>
    </row>
    <row r="18" spans="1:14" s="30" customFormat="1" ht="33.75">
      <c r="A18" s="108"/>
      <c r="B18" s="111"/>
      <c r="C18" s="38" t="s">
        <v>84</v>
      </c>
      <c r="D18" s="65" t="s">
        <v>85</v>
      </c>
      <c r="E18" s="70" t="s">
        <v>86</v>
      </c>
      <c r="F18" s="58" t="s">
        <v>41</v>
      </c>
      <c r="G18" s="132"/>
      <c r="H18" s="112"/>
      <c r="I18" s="119"/>
      <c r="J18" s="88"/>
      <c r="K18" s="91"/>
      <c r="L18" s="94"/>
      <c r="M18" s="94">
        <f t="shared" si="0"/>
        <v>0</v>
      </c>
      <c r="N18" s="121"/>
    </row>
    <row r="19" spans="1:14" s="30" customFormat="1" ht="33.75">
      <c r="A19" s="108"/>
      <c r="B19" s="111"/>
      <c r="C19" s="31" t="s">
        <v>87</v>
      </c>
      <c r="D19" s="47" t="s">
        <v>80</v>
      </c>
      <c r="E19" s="64" t="s">
        <v>81</v>
      </c>
      <c r="F19" s="51" t="s">
        <v>82</v>
      </c>
      <c r="G19" s="131" t="s">
        <v>40</v>
      </c>
      <c r="H19" s="113" t="s">
        <v>32</v>
      </c>
      <c r="I19" s="117"/>
      <c r="J19" s="86">
        <v>184.2</v>
      </c>
      <c r="K19" s="141">
        <v>243.3</v>
      </c>
      <c r="L19" s="92">
        <f>I19*J19</f>
        <v>0</v>
      </c>
      <c r="M19" s="92">
        <f t="shared" si="0"/>
        <v>0</v>
      </c>
      <c r="N19" s="121"/>
    </row>
    <row r="20" spans="1:14" s="30" customFormat="1" ht="33.75">
      <c r="A20" s="108"/>
      <c r="B20" s="111"/>
      <c r="C20" s="33" t="s">
        <v>88</v>
      </c>
      <c r="D20" s="48" t="s">
        <v>85</v>
      </c>
      <c r="E20" s="72" t="s">
        <v>86</v>
      </c>
      <c r="F20" s="53" t="s">
        <v>41</v>
      </c>
      <c r="G20" s="132"/>
      <c r="H20" s="112"/>
      <c r="I20" s="119"/>
      <c r="J20" s="88"/>
      <c r="K20" s="142"/>
      <c r="L20" s="94"/>
      <c r="M20" s="94">
        <f t="shared" si="0"/>
        <v>0</v>
      </c>
      <c r="N20" s="121"/>
    </row>
    <row r="21" spans="1:14" s="30" customFormat="1" ht="19.5" customHeight="1">
      <c r="A21" s="109"/>
      <c r="B21" s="112"/>
      <c r="C21" s="106" t="s">
        <v>89</v>
      </c>
      <c r="D21" s="106"/>
      <c r="E21" s="106"/>
      <c r="F21" s="106"/>
      <c r="G21" s="106"/>
      <c r="H21" s="106"/>
      <c r="I21" s="106"/>
      <c r="J21" s="55"/>
      <c r="K21" s="44"/>
      <c r="L21" s="61">
        <f>SUM(L17:L20)</f>
        <v>0</v>
      </c>
      <c r="M21" s="61">
        <f>SUM(M17:M20)</f>
        <v>0</v>
      </c>
      <c r="N21" s="122"/>
    </row>
    <row r="22" spans="1:14" s="30" customFormat="1" ht="22.5">
      <c r="A22" s="107" t="s">
        <v>90</v>
      </c>
      <c r="B22" s="110" t="s">
        <v>91</v>
      </c>
      <c r="C22" s="37" t="s">
        <v>92</v>
      </c>
      <c r="D22" s="64" t="s">
        <v>93</v>
      </c>
      <c r="E22" s="64" t="s">
        <v>94</v>
      </c>
      <c r="F22" s="69" t="s">
        <v>95</v>
      </c>
      <c r="G22" s="128" t="s">
        <v>96</v>
      </c>
      <c r="H22" s="113" t="s">
        <v>32</v>
      </c>
      <c r="I22" s="117"/>
      <c r="J22" s="86">
        <v>537.2</v>
      </c>
      <c r="K22" s="89">
        <v>474.11</v>
      </c>
      <c r="L22" s="92">
        <f>I22*J22</f>
        <v>0</v>
      </c>
      <c r="M22" s="92">
        <f t="shared" si="0"/>
        <v>0</v>
      </c>
      <c r="N22" s="120">
        <v>2</v>
      </c>
    </row>
    <row r="23" spans="1:14" s="30" customFormat="1" ht="22.5">
      <c r="A23" s="108"/>
      <c r="B23" s="111"/>
      <c r="C23" s="38" t="s">
        <v>97</v>
      </c>
      <c r="D23" s="65" t="s">
        <v>98</v>
      </c>
      <c r="E23" s="65" t="s">
        <v>70</v>
      </c>
      <c r="F23" s="70" t="s">
        <v>99</v>
      </c>
      <c r="G23" s="133"/>
      <c r="H23" s="116"/>
      <c r="I23" s="118"/>
      <c r="J23" s="87"/>
      <c r="K23" s="90"/>
      <c r="L23" s="93">
        <f>I23*J23</f>
        <v>0</v>
      </c>
      <c r="M23" s="93">
        <f t="shared" si="0"/>
        <v>0</v>
      </c>
      <c r="N23" s="121"/>
    </row>
    <row r="24" spans="1:14" s="30" customFormat="1" ht="22.5">
      <c r="A24" s="108"/>
      <c r="B24" s="111"/>
      <c r="C24" s="38" t="s">
        <v>100</v>
      </c>
      <c r="D24" s="72" t="s">
        <v>101</v>
      </c>
      <c r="E24" s="72" t="s">
        <v>70</v>
      </c>
      <c r="F24" s="66" t="s">
        <v>99</v>
      </c>
      <c r="G24" s="129"/>
      <c r="H24" s="112"/>
      <c r="I24" s="119"/>
      <c r="J24" s="88"/>
      <c r="K24" s="91"/>
      <c r="L24" s="94"/>
      <c r="M24" s="94">
        <f t="shared" si="0"/>
        <v>0</v>
      </c>
      <c r="N24" s="121"/>
    </row>
    <row r="25" spans="1:14" s="30" customFormat="1" ht="22.5">
      <c r="A25" s="108"/>
      <c r="B25" s="111"/>
      <c r="C25" s="31" t="s">
        <v>102</v>
      </c>
      <c r="D25" s="64" t="s">
        <v>103</v>
      </c>
      <c r="E25" s="64" t="s">
        <v>94</v>
      </c>
      <c r="F25" s="69" t="s">
        <v>95</v>
      </c>
      <c r="G25" s="113" t="s">
        <v>74</v>
      </c>
      <c r="H25" s="113" t="s">
        <v>32</v>
      </c>
      <c r="I25" s="117"/>
      <c r="J25" s="86">
        <v>2539.9</v>
      </c>
      <c r="K25" s="89">
        <v>2240.21</v>
      </c>
      <c r="L25" s="92">
        <f>I25*J25</f>
        <v>0</v>
      </c>
      <c r="M25" s="92">
        <f t="shared" si="0"/>
        <v>0</v>
      </c>
      <c r="N25" s="121"/>
    </row>
    <row r="26" spans="1:14" s="30" customFormat="1" ht="22.5">
      <c r="A26" s="108"/>
      <c r="B26" s="111"/>
      <c r="C26" s="32" t="s">
        <v>104</v>
      </c>
      <c r="D26" s="65" t="s">
        <v>98</v>
      </c>
      <c r="E26" s="65" t="s">
        <v>70</v>
      </c>
      <c r="F26" s="70" t="s">
        <v>99</v>
      </c>
      <c r="G26" s="116"/>
      <c r="H26" s="116"/>
      <c r="I26" s="118"/>
      <c r="J26" s="87"/>
      <c r="K26" s="90"/>
      <c r="L26" s="93"/>
      <c r="M26" s="93">
        <f t="shared" si="0"/>
        <v>0</v>
      </c>
      <c r="N26" s="121"/>
    </row>
    <row r="27" spans="1:14" s="30" customFormat="1" ht="22.5">
      <c r="A27" s="108"/>
      <c r="B27" s="111"/>
      <c r="C27" s="33" t="s">
        <v>105</v>
      </c>
      <c r="D27" s="72" t="s">
        <v>106</v>
      </c>
      <c r="E27" s="72" t="s">
        <v>70</v>
      </c>
      <c r="F27" s="66" t="s">
        <v>99</v>
      </c>
      <c r="G27" s="112"/>
      <c r="H27" s="112"/>
      <c r="I27" s="119"/>
      <c r="J27" s="88"/>
      <c r="K27" s="91"/>
      <c r="L27" s="94">
        <f>I27*J27</f>
        <v>0</v>
      </c>
      <c r="M27" s="94">
        <f t="shared" si="0"/>
        <v>0</v>
      </c>
      <c r="N27" s="121"/>
    </row>
    <row r="28" spans="1:14" s="30" customFormat="1" ht="21.75" customHeight="1">
      <c r="A28" s="109"/>
      <c r="B28" s="112"/>
      <c r="C28" s="106" t="s">
        <v>107</v>
      </c>
      <c r="D28" s="106"/>
      <c r="E28" s="106"/>
      <c r="F28" s="106"/>
      <c r="G28" s="106"/>
      <c r="H28" s="106"/>
      <c r="I28" s="106"/>
      <c r="J28" s="55"/>
      <c r="K28" s="44"/>
      <c r="L28" s="61">
        <f>SUM(L22:L27)</f>
        <v>0</v>
      </c>
      <c r="M28" s="61">
        <f>SUM(M22:M27)</f>
        <v>0</v>
      </c>
      <c r="N28" s="122"/>
    </row>
    <row r="29" spans="1:14" s="30" customFormat="1" ht="22.5">
      <c r="A29" s="34" t="s">
        <v>108</v>
      </c>
      <c r="B29" s="68" t="s">
        <v>109</v>
      </c>
      <c r="C29" s="49" t="s">
        <v>110</v>
      </c>
      <c r="D29" s="71" t="s">
        <v>111</v>
      </c>
      <c r="E29" s="49" t="s">
        <v>112</v>
      </c>
      <c r="F29" s="66" t="s">
        <v>43</v>
      </c>
      <c r="G29" s="66" t="s">
        <v>113</v>
      </c>
      <c r="H29" s="66" t="s">
        <v>32</v>
      </c>
      <c r="I29" s="73"/>
      <c r="J29" s="54">
        <v>412.7</v>
      </c>
      <c r="K29" s="63">
        <v>649.9</v>
      </c>
      <c r="L29" s="61">
        <f>I29*J29</f>
        <v>0</v>
      </c>
      <c r="M29" s="61">
        <f t="shared" si="0"/>
        <v>0</v>
      </c>
      <c r="N29" s="75">
        <v>3</v>
      </c>
    </row>
    <row r="30" spans="1:14" s="30" customFormat="1" ht="22.5">
      <c r="A30" s="107" t="s">
        <v>114</v>
      </c>
      <c r="B30" s="110" t="s">
        <v>115</v>
      </c>
      <c r="C30" s="37" t="s">
        <v>116</v>
      </c>
      <c r="D30" s="64" t="s">
        <v>117</v>
      </c>
      <c r="E30" s="69" t="s">
        <v>118</v>
      </c>
      <c r="F30" s="124" t="s">
        <v>99</v>
      </c>
      <c r="G30" s="113" t="s">
        <v>119</v>
      </c>
      <c r="H30" s="113" t="s">
        <v>32</v>
      </c>
      <c r="I30" s="117"/>
      <c r="J30" s="86">
        <v>1464.8</v>
      </c>
      <c r="K30" s="89">
        <v>1203.48</v>
      </c>
      <c r="L30" s="92">
        <f>I30*J30</f>
        <v>0</v>
      </c>
      <c r="M30" s="92">
        <f t="shared" si="0"/>
        <v>0</v>
      </c>
      <c r="N30" s="120">
        <v>4</v>
      </c>
    </row>
    <row r="31" spans="1:14" s="30" customFormat="1" ht="22.5">
      <c r="A31" s="108"/>
      <c r="B31" s="111"/>
      <c r="C31" s="38" t="s">
        <v>120</v>
      </c>
      <c r="D31" s="65" t="s">
        <v>121</v>
      </c>
      <c r="E31" s="70" t="s">
        <v>70</v>
      </c>
      <c r="F31" s="124"/>
      <c r="G31" s="112"/>
      <c r="H31" s="112"/>
      <c r="I31" s="119"/>
      <c r="J31" s="88"/>
      <c r="K31" s="91"/>
      <c r="L31" s="94">
        <f>I31*J31</f>
        <v>0</v>
      </c>
      <c r="M31" s="94">
        <f t="shared" si="0"/>
        <v>0</v>
      </c>
      <c r="N31" s="121"/>
    </row>
    <row r="32" spans="1:14" s="30" customFormat="1" ht="22.5">
      <c r="A32" s="108"/>
      <c r="B32" s="111"/>
      <c r="C32" s="37" t="s">
        <v>122</v>
      </c>
      <c r="D32" s="64" t="s">
        <v>117</v>
      </c>
      <c r="E32" s="69" t="s">
        <v>118</v>
      </c>
      <c r="F32" s="124"/>
      <c r="G32" s="113" t="s">
        <v>52</v>
      </c>
      <c r="H32" s="113" t="s">
        <v>32</v>
      </c>
      <c r="I32" s="117"/>
      <c r="J32" s="86">
        <v>6591.9</v>
      </c>
      <c r="K32" s="89">
        <v>5550.55</v>
      </c>
      <c r="L32" s="92">
        <f>I32*J32</f>
        <v>0</v>
      </c>
      <c r="M32" s="92">
        <f t="shared" si="0"/>
        <v>0</v>
      </c>
      <c r="N32" s="121"/>
    </row>
    <row r="33" spans="1:14" s="30" customFormat="1" ht="22.5">
      <c r="A33" s="108"/>
      <c r="B33" s="111"/>
      <c r="C33" s="39" t="s">
        <v>123</v>
      </c>
      <c r="D33" s="72" t="s">
        <v>121</v>
      </c>
      <c r="E33" s="66" t="s">
        <v>70</v>
      </c>
      <c r="F33" s="124"/>
      <c r="G33" s="112"/>
      <c r="H33" s="112"/>
      <c r="I33" s="119"/>
      <c r="J33" s="88"/>
      <c r="K33" s="91"/>
      <c r="L33" s="94">
        <f>I33*J33</f>
        <v>0</v>
      </c>
      <c r="M33" s="94">
        <f t="shared" si="0"/>
        <v>0</v>
      </c>
      <c r="N33" s="121"/>
    </row>
    <row r="34" spans="1:14" s="30" customFormat="1" ht="19.5" customHeight="1">
      <c r="A34" s="109"/>
      <c r="B34" s="112"/>
      <c r="C34" s="106" t="s">
        <v>124</v>
      </c>
      <c r="D34" s="106"/>
      <c r="E34" s="106"/>
      <c r="F34" s="106"/>
      <c r="G34" s="106"/>
      <c r="H34" s="106"/>
      <c r="I34" s="106"/>
      <c r="J34" s="55"/>
      <c r="K34" s="44"/>
      <c r="L34" s="61">
        <f>SUM(L30:L33)</f>
        <v>0</v>
      </c>
      <c r="M34" s="61">
        <f>SUM(M30:M33)</f>
        <v>0</v>
      </c>
      <c r="N34" s="122"/>
    </row>
    <row r="35" spans="1:14" s="30" customFormat="1" ht="12.75">
      <c r="A35" s="107" t="s">
        <v>125</v>
      </c>
      <c r="B35" s="110" t="s">
        <v>126</v>
      </c>
      <c r="C35" s="37" t="s">
        <v>127</v>
      </c>
      <c r="D35" s="64" t="s">
        <v>128</v>
      </c>
      <c r="E35" s="69" t="s">
        <v>129</v>
      </c>
      <c r="F35" s="128" t="s">
        <v>99</v>
      </c>
      <c r="G35" s="113" t="s">
        <v>67</v>
      </c>
      <c r="H35" s="113" t="s">
        <v>32</v>
      </c>
      <c r="I35" s="117"/>
      <c r="J35" s="86">
        <v>690.3</v>
      </c>
      <c r="K35" s="89">
        <v>628.99</v>
      </c>
      <c r="L35" s="92">
        <f>I35*J35</f>
        <v>0</v>
      </c>
      <c r="M35" s="92">
        <f t="shared" si="0"/>
        <v>0</v>
      </c>
      <c r="N35" s="120">
        <v>4</v>
      </c>
    </row>
    <row r="36" spans="1:14" s="30" customFormat="1" ht="22.5">
      <c r="A36" s="108"/>
      <c r="B36" s="111"/>
      <c r="C36" s="38" t="s">
        <v>130</v>
      </c>
      <c r="D36" s="65" t="s">
        <v>131</v>
      </c>
      <c r="E36" s="70" t="s">
        <v>132</v>
      </c>
      <c r="F36" s="133"/>
      <c r="G36" s="116"/>
      <c r="H36" s="116"/>
      <c r="I36" s="118"/>
      <c r="J36" s="87"/>
      <c r="K36" s="90"/>
      <c r="L36" s="93"/>
      <c r="M36" s="93">
        <f t="shared" si="0"/>
        <v>0</v>
      </c>
      <c r="N36" s="121"/>
    </row>
    <row r="37" spans="1:14" s="30" customFormat="1" ht="22.5">
      <c r="A37" s="109"/>
      <c r="B37" s="134"/>
      <c r="C37" s="39" t="s">
        <v>133</v>
      </c>
      <c r="D37" s="72" t="s">
        <v>134</v>
      </c>
      <c r="E37" s="66" t="s">
        <v>70</v>
      </c>
      <c r="F37" s="129"/>
      <c r="G37" s="112"/>
      <c r="H37" s="112"/>
      <c r="I37" s="119"/>
      <c r="J37" s="88"/>
      <c r="K37" s="91"/>
      <c r="L37" s="94">
        <f>I37*J37</f>
        <v>0</v>
      </c>
      <c r="M37" s="94">
        <f t="shared" si="0"/>
        <v>0</v>
      </c>
      <c r="N37" s="122"/>
    </row>
    <row r="38" spans="1:14" s="30" customFormat="1" ht="22.5">
      <c r="A38" s="107" t="s">
        <v>135</v>
      </c>
      <c r="B38" s="110" t="s">
        <v>136</v>
      </c>
      <c r="C38" s="38" t="s">
        <v>137</v>
      </c>
      <c r="D38" s="65" t="s">
        <v>138</v>
      </c>
      <c r="E38" s="70" t="s">
        <v>139</v>
      </c>
      <c r="F38" s="124" t="s">
        <v>99</v>
      </c>
      <c r="G38" s="113" t="s">
        <v>140</v>
      </c>
      <c r="H38" s="113" t="s">
        <v>32</v>
      </c>
      <c r="I38" s="117"/>
      <c r="J38" s="86">
        <v>2670.7</v>
      </c>
      <c r="K38" s="89">
        <v>825.37</v>
      </c>
      <c r="L38" s="92">
        <f>I38*J38</f>
        <v>0</v>
      </c>
      <c r="M38" s="92">
        <f t="shared" si="0"/>
        <v>0</v>
      </c>
      <c r="N38" s="120">
        <v>4</v>
      </c>
    </row>
    <row r="39" spans="1:14" s="30" customFormat="1" ht="12.75">
      <c r="A39" s="108"/>
      <c r="B39" s="111"/>
      <c r="C39" s="38" t="s">
        <v>141</v>
      </c>
      <c r="D39" s="65" t="s">
        <v>142</v>
      </c>
      <c r="E39" s="70" t="s">
        <v>143</v>
      </c>
      <c r="F39" s="124"/>
      <c r="G39" s="116"/>
      <c r="H39" s="116"/>
      <c r="I39" s="118"/>
      <c r="J39" s="87"/>
      <c r="K39" s="90"/>
      <c r="L39" s="93">
        <f>I39*J39</f>
        <v>0</v>
      </c>
      <c r="M39" s="93">
        <f t="shared" si="0"/>
        <v>0</v>
      </c>
      <c r="N39" s="121"/>
    </row>
    <row r="40" spans="1:14" s="30" customFormat="1" ht="22.5">
      <c r="A40" s="108"/>
      <c r="B40" s="111"/>
      <c r="C40" s="38" t="s">
        <v>144</v>
      </c>
      <c r="D40" s="65" t="s">
        <v>145</v>
      </c>
      <c r="E40" s="70" t="s">
        <v>70</v>
      </c>
      <c r="F40" s="124"/>
      <c r="G40" s="116"/>
      <c r="H40" s="116"/>
      <c r="I40" s="118"/>
      <c r="J40" s="87"/>
      <c r="K40" s="90"/>
      <c r="L40" s="93"/>
      <c r="M40" s="93">
        <f t="shared" si="0"/>
        <v>0</v>
      </c>
      <c r="N40" s="121"/>
    </row>
    <row r="41" spans="1:14" s="30" customFormat="1" ht="12.75">
      <c r="A41" s="108"/>
      <c r="B41" s="111"/>
      <c r="C41" s="38" t="s">
        <v>146</v>
      </c>
      <c r="D41" s="72" t="s">
        <v>147</v>
      </c>
      <c r="E41" s="66" t="s">
        <v>129</v>
      </c>
      <c r="F41" s="124"/>
      <c r="G41" s="112"/>
      <c r="H41" s="112"/>
      <c r="I41" s="119"/>
      <c r="J41" s="88"/>
      <c r="K41" s="91"/>
      <c r="L41" s="94">
        <f>I41*J41</f>
        <v>0</v>
      </c>
      <c r="M41" s="94">
        <f t="shared" si="0"/>
        <v>0</v>
      </c>
      <c r="N41" s="121"/>
    </row>
    <row r="42" spans="1:14" s="30" customFormat="1" ht="22.5">
      <c r="A42" s="108"/>
      <c r="B42" s="111"/>
      <c r="C42" s="31" t="s">
        <v>148</v>
      </c>
      <c r="D42" s="47" t="s">
        <v>149</v>
      </c>
      <c r="E42" s="69" t="s">
        <v>139</v>
      </c>
      <c r="F42" s="125"/>
      <c r="G42" s="113" t="s">
        <v>67</v>
      </c>
      <c r="H42" s="113" t="s">
        <v>32</v>
      </c>
      <c r="I42" s="117"/>
      <c r="J42" s="86">
        <v>8457.1</v>
      </c>
      <c r="K42" s="89">
        <v>1590</v>
      </c>
      <c r="L42" s="92">
        <f>I42*J42</f>
        <v>0</v>
      </c>
      <c r="M42" s="92">
        <f t="shared" si="0"/>
        <v>0</v>
      </c>
      <c r="N42" s="121"/>
    </row>
    <row r="43" spans="1:14" s="30" customFormat="1" ht="12.75">
      <c r="A43" s="108"/>
      <c r="B43" s="111"/>
      <c r="C43" s="32" t="s">
        <v>150</v>
      </c>
      <c r="D43" s="50" t="s">
        <v>151</v>
      </c>
      <c r="E43" s="70" t="s">
        <v>143</v>
      </c>
      <c r="F43" s="125"/>
      <c r="G43" s="116"/>
      <c r="H43" s="116"/>
      <c r="I43" s="118"/>
      <c r="J43" s="87"/>
      <c r="K43" s="90"/>
      <c r="L43" s="93">
        <f>I43*J43</f>
        <v>0</v>
      </c>
      <c r="M43" s="93">
        <f t="shared" si="0"/>
        <v>0</v>
      </c>
      <c r="N43" s="121"/>
    </row>
    <row r="44" spans="1:14" s="30" customFormat="1" ht="22.5">
      <c r="A44" s="108"/>
      <c r="B44" s="111"/>
      <c r="C44" s="32" t="s">
        <v>152</v>
      </c>
      <c r="D44" s="50" t="s">
        <v>153</v>
      </c>
      <c r="E44" s="70" t="s">
        <v>70</v>
      </c>
      <c r="F44" s="125"/>
      <c r="G44" s="116"/>
      <c r="H44" s="116"/>
      <c r="I44" s="118"/>
      <c r="J44" s="87"/>
      <c r="K44" s="90"/>
      <c r="L44" s="93"/>
      <c r="M44" s="93">
        <f t="shared" si="0"/>
        <v>0</v>
      </c>
      <c r="N44" s="121"/>
    </row>
    <row r="45" spans="1:14" s="30" customFormat="1" ht="12.75">
      <c r="A45" s="108"/>
      <c r="B45" s="111"/>
      <c r="C45" s="33" t="s">
        <v>154</v>
      </c>
      <c r="D45" s="48" t="s">
        <v>147</v>
      </c>
      <c r="E45" s="66" t="s">
        <v>129</v>
      </c>
      <c r="F45" s="125"/>
      <c r="G45" s="112"/>
      <c r="H45" s="112"/>
      <c r="I45" s="119"/>
      <c r="J45" s="88"/>
      <c r="K45" s="91"/>
      <c r="L45" s="94">
        <f>I45*J45</f>
        <v>0</v>
      </c>
      <c r="M45" s="94">
        <f t="shared" si="0"/>
        <v>0</v>
      </c>
      <c r="N45" s="121"/>
    </row>
    <row r="46" spans="1:14" s="30" customFormat="1" ht="21.75" customHeight="1">
      <c r="A46" s="109"/>
      <c r="B46" s="112"/>
      <c r="C46" s="106" t="s">
        <v>155</v>
      </c>
      <c r="D46" s="106"/>
      <c r="E46" s="106"/>
      <c r="F46" s="106"/>
      <c r="G46" s="106"/>
      <c r="H46" s="106"/>
      <c r="I46" s="106"/>
      <c r="J46" s="55"/>
      <c r="K46" s="44"/>
      <c r="L46" s="61">
        <f>SUM(L38:L45)</f>
        <v>0</v>
      </c>
      <c r="M46" s="61">
        <f>SUM(M38:M45)</f>
        <v>0</v>
      </c>
      <c r="N46" s="122"/>
    </row>
    <row r="47" spans="1:14" s="30" customFormat="1" ht="33.75">
      <c r="A47" s="107" t="s">
        <v>156</v>
      </c>
      <c r="B47" s="110" t="s">
        <v>157</v>
      </c>
      <c r="C47" s="37" t="s">
        <v>158</v>
      </c>
      <c r="D47" s="64" t="s">
        <v>159</v>
      </c>
      <c r="E47" s="64" t="s">
        <v>160</v>
      </c>
      <c r="F47" s="51" t="s">
        <v>161</v>
      </c>
      <c r="G47" s="113" t="s">
        <v>119</v>
      </c>
      <c r="H47" s="113" t="s">
        <v>32</v>
      </c>
      <c r="I47" s="117"/>
      <c r="J47" s="86">
        <v>543.5</v>
      </c>
      <c r="K47" s="89">
        <v>499.29</v>
      </c>
      <c r="L47" s="92">
        <f>I47*J47</f>
        <v>0</v>
      </c>
      <c r="M47" s="92">
        <f t="shared" si="0"/>
        <v>0</v>
      </c>
      <c r="N47" s="120">
        <v>4</v>
      </c>
    </row>
    <row r="48" spans="1:14" s="30" customFormat="1" ht="22.5">
      <c r="A48" s="108"/>
      <c r="B48" s="111"/>
      <c r="C48" s="38" t="s">
        <v>162</v>
      </c>
      <c r="D48" s="65" t="s">
        <v>163</v>
      </c>
      <c r="E48" s="65" t="s">
        <v>129</v>
      </c>
      <c r="F48" s="52" t="s">
        <v>164</v>
      </c>
      <c r="G48" s="116"/>
      <c r="H48" s="116"/>
      <c r="I48" s="118"/>
      <c r="J48" s="87"/>
      <c r="K48" s="90"/>
      <c r="L48" s="93"/>
      <c r="M48" s="93">
        <f t="shared" si="0"/>
        <v>0</v>
      </c>
      <c r="N48" s="121"/>
    </row>
    <row r="49" spans="1:14" s="30" customFormat="1" ht="33.75">
      <c r="A49" s="108"/>
      <c r="B49" s="111"/>
      <c r="C49" s="38" t="s">
        <v>165</v>
      </c>
      <c r="D49" s="65" t="s">
        <v>166</v>
      </c>
      <c r="E49" s="65" t="s">
        <v>167</v>
      </c>
      <c r="F49" s="52" t="s">
        <v>168</v>
      </c>
      <c r="G49" s="116"/>
      <c r="H49" s="116"/>
      <c r="I49" s="118"/>
      <c r="J49" s="87"/>
      <c r="K49" s="90"/>
      <c r="L49" s="93">
        <f>I49*J49</f>
        <v>0</v>
      </c>
      <c r="M49" s="93">
        <f t="shared" si="0"/>
        <v>0</v>
      </c>
      <c r="N49" s="121"/>
    </row>
    <row r="50" spans="1:14" s="30" customFormat="1" ht="22.5">
      <c r="A50" s="108"/>
      <c r="B50" s="111"/>
      <c r="C50" s="39" t="s">
        <v>169</v>
      </c>
      <c r="D50" s="72" t="s">
        <v>170</v>
      </c>
      <c r="E50" s="72" t="s">
        <v>70</v>
      </c>
      <c r="F50" s="53" t="s">
        <v>99</v>
      </c>
      <c r="G50" s="112"/>
      <c r="H50" s="112"/>
      <c r="I50" s="119"/>
      <c r="J50" s="88"/>
      <c r="K50" s="91"/>
      <c r="L50" s="94"/>
      <c r="M50" s="94">
        <f t="shared" si="0"/>
        <v>0</v>
      </c>
      <c r="N50" s="121"/>
    </row>
    <row r="51" spans="1:14" s="30" customFormat="1" ht="33.75">
      <c r="A51" s="108"/>
      <c r="B51" s="116"/>
      <c r="C51" s="37" t="s">
        <v>171</v>
      </c>
      <c r="D51" s="64" t="s">
        <v>159</v>
      </c>
      <c r="E51" s="69" t="s">
        <v>160</v>
      </c>
      <c r="F51" s="51" t="s">
        <v>161</v>
      </c>
      <c r="G51" s="113" t="s">
        <v>52</v>
      </c>
      <c r="H51" s="113" t="s">
        <v>32</v>
      </c>
      <c r="I51" s="117"/>
      <c r="J51" s="86">
        <v>1230.2</v>
      </c>
      <c r="K51" s="89">
        <v>1109.17</v>
      </c>
      <c r="L51" s="92">
        <f>I51*J51</f>
        <v>0</v>
      </c>
      <c r="M51" s="92">
        <f t="shared" si="0"/>
        <v>0</v>
      </c>
      <c r="N51" s="121"/>
    </row>
    <row r="52" spans="1:14" s="30" customFormat="1" ht="22.5">
      <c r="A52" s="108"/>
      <c r="B52" s="116"/>
      <c r="C52" s="38" t="s">
        <v>172</v>
      </c>
      <c r="D52" s="65" t="s">
        <v>163</v>
      </c>
      <c r="E52" s="70" t="s">
        <v>129</v>
      </c>
      <c r="F52" s="52" t="s">
        <v>164</v>
      </c>
      <c r="G52" s="116"/>
      <c r="H52" s="116"/>
      <c r="I52" s="118"/>
      <c r="J52" s="87"/>
      <c r="K52" s="90"/>
      <c r="L52" s="93"/>
      <c r="M52" s="93">
        <f t="shared" si="0"/>
        <v>0</v>
      </c>
      <c r="N52" s="121"/>
    </row>
    <row r="53" spans="1:14" s="30" customFormat="1" ht="22.5">
      <c r="A53" s="108"/>
      <c r="B53" s="116"/>
      <c r="C53" s="38" t="s">
        <v>173</v>
      </c>
      <c r="D53" s="65" t="s">
        <v>166</v>
      </c>
      <c r="E53" s="70" t="s">
        <v>167</v>
      </c>
      <c r="F53" s="52" t="s">
        <v>164</v>
      </c>
      <c r="G53" s="116"/>
      <c r="H53" s="116"/>
      <c r="I53" s="118"/>
      <c r="J53" s="87"/>
      <c r="K53" s="90"/>
      <c r="L53" s="93">
        <f>I53*J53</f>
        <v>0</v>
      </c>
      <c r="M53" s="93">
        <f t="shared" si="0"/>
        <v>0</v>
      </c>
      <c r="N53" s="121"/>
    </row>
    <row r="54" spans="1:14" s="30" customFormat="1" ht="22.5">
      <c r="A54" s="108"/>
      <c r="B54" s="116"/>
      <c r="C54" s="39" t="s">
        <v>174</v>
      </c>
      <c r="D54" s="72" t="s">
        <v>170</v>
      </c>
      <c r="E54" s="66" t="s">
        <v>70</v>
      </c>
      <c r="F54" s="53" t="s">
        <v>99</v>
      </c>
      <c r="G54" s="112"/>
      <c r="H54" s="112"/>
      <c r="I54" s="119"/>
      <c r="J54" s="88"/>
      <c r="K54" s="91"/>
      <c r="L54" s="94"/>
      <c r="M54" s="94">
        <f t="shared" si="0"/>
        <v>0</v>
      </c>
      <c r="N54" s="121"/>
    </row>
    <row r="55" spans="1:14" s="30" customFormat="1" ht="20.25" customHeight="1">
      <c r="A55" s="109"/>
      <c r="B55" s="112"/>
      <c r="C55" s="106" t="s">
        <v>175</v>
      </c>
      <c r="D55" s="106"/>
      <c r="E55" s="106"/>
      <c r="F55" s="106"/>
      <c r="G55" s="106"/>
      <c r="H55" s="106"/>
      <c r="I55" s="106"/>
      <c r="J55" s="55"/>
      <c r="K55" s="44"/>
      <c r="L55" s="61">
        <f>SUM(L47:L54)</f>
        <v>0</v>
      </c>
      <c r="M55" s="61">
        <f>SUM(M47:M54)</f>
        <v>0</v>
      </c>
      <c r="N55" s="122"/>
    </row>
    <row r="56" spans="1:14" s="30" customFormat="1" ht="22.5">
      <c r="A56" s="97" t="s">
        <v>176</v>
      </c>
      <c r="B56" s="100" t="s">
        <v>177</v>
      </c>
      <c r="C56" s="40" t="s">
        <v>178</v>
      </c>
      <c r="D56" s="41" t="s">
        <v>179</v>
      </c>
      <c r="E56" s="103" t="s">
        <v>70</v>
      </c>
      <c r="F56" s="105" t="s">
        <v>99</v>
      </c>
      <c r="G56" s="36" t="s">
        <v>119</v>
      </c>
      <c r="H56" s="36" t="s">
        <v>32</v>
      </c>
      <c r="I56" s="59"/>
      <c r="J56" s="54">
        <v>5493.5</v>
      </c>
      <c r="K56" s="41">
        <v>5002.59</v>
      </c>
      <c r="L56" s="61">
        <f>I56*J56</f>
        <v>0</v>
      </c>
      <c r="M56" s="61">
        <f t="shared" si="0"/>
        <v>0</v>
      </c>
      <c r="N56" s="120">
        <v>2</v>
      </c>
    </row>
    <row r="57" spans="1:14" s="30" customFormat="1" ht="22.5">
      <c r="A57" s="98"/>
      <c r="B57" s="101"/>
      <c r="C57" s="40" t="s">
        <v>180</v>
      </c>
      <c r="D57" s="41" t="s">
        <v>179</v>
      </c>
      <c r="E57" s="104"/>
      <c r="F57" s="105"/>
      <c r="G57" s="36" t="s">
        <v>42</v>
      </c>
      <c r="H57" s="36" t="s">
        <v>32</v>
      </c>
      <c r="I57" s="59"/>
      <c r="J57" s="54">
        <v>10534.4</v>
      </c>
      <c r="K57" s="41">
        <v>9593.34</v>
      </c>
      <c r="L57" s="61">
        <f>I57*J57</f>
        <v>0</v>
      </c>
      <c r="M57" s="61">
        <f t="shared" si="0"/>
        <v>0</v>
      </c>
      <c r="N57" s="121"/>
    </row>
    <row r="58" spans="1:14" s="30" customFormat="1" ht="24.75" customHeight="1">
      <c r="A58" s="99"/>
      <c r="B58" s="102"/>
      <c r="C58" s="106" t="s">
        <v>181</v>
      </c>
      <c r="D58" s="106"/>
      <c r="E58" s="106"/>
      <c r="F58" s="106"/>
      <c r="G58" s="106"/>
      <c r="H58" s="106"/>
      <c r="I58" s="106"/>
      <c r="J58" s="55"/>
      <c r="K58" s="44"/>
      <c r="L58" s="61">
        <f>SUM(L56:L57)</f>
        <v>0</v>
      </c>
      <c r="M58" s="61">
        <f>SUM(M56:M57)</f>
        <v>0</v>
      </c>
      <c r="N58" s="122"/>
    </row>
    <row r="59" spans="1:14" s="30" customFormat="1" ht="33.75">
      <c r="A59" s="107" t="s">
        <v>182</v>
      </c>
      <c r="B59" s="110" t="s">
        <v>183</v>
      </c>
      <c r="C59" s="37" t="s">
        <v>184</v>
      </c>
      <c r="D59" s="64" t="s">
        <v>185</v>
      </c>
      <c r="E59" s="69" t="s">
        <v>186</v>
      </c>
      <c r="F59" s="67" t="s">
        <v>99</v>
      </c>
      <c r="G59" s="113" t="s">
        <v>119</v>
      </c>
      <c r="H59" s="113" t="s">
        <v>32</v>
      </c>
      <c r="I59" s="114"/>
      <c r="J59" s="86">
        <v>293.4</v>
      </c>
      <c r="K59" s="95">
        <v>315.61</v>
      </c>
      <c r="L59" s="92">
        <f>I59*J59</f>
        <v>0</v>
      </c>
      <c r="M59" s="92">
        <f t="shared" si="0"/>
        <v>0</v>
      </c>
      <c r="N59" s="120">
        <v>3</v>
      </c>
    </row>
    <row r="60" spans="1:14" s="30" customFormat="1" ht="22.5">
      <c r="A60" s="108"/>
      <c r="B60" s="111"/>
      <c r="C60" s="38" t="s">
        <v>187</v>
      </c>
      <c r="D60" s="65" t="s">
        <v>188</v>
      </c>
      <c r="E60" s="70" t="s">
        <v>70</v>
      </c>
      <c r="F60" s="67" t="s">
        <v>189</v>
      </c>
      <c r="G60" s="112"/>
      <c r="H60" s="112"/>
      <c r="I60" s="115"/>
      <c r="J60" s="88"/>
      <c r="K60" s="96"/>
      <c r="L60" s="94"/>
      <c r="M60" s="94">
        <f t="shared" si="0"/>
        <v>0</v>
      </c>
      <c r="N60" s="121"/>
    </row>
    <row r="61" spans="1:14" s="30" customFormat="1" ht="33.75">
      <c r="A61" s="108"/>
      <c r="B61" s="111"/>
      <c r="C61" s="37" t="s">
        <v>190</v>
      </c>
      <c r="D61" s="64" t="s">
        <v>185</v>
      </c>
      <c r="E61" s="69" t="s">
        <v>186</v>
      </c>
      <c r="F61" s="67" t="s">
        <v>99</v>
      </c>
      <c r="G61" s="113" t="s">
        <v>52</v>
      </c>
      <c r="H61" s="113" t="s">
        <v>32</v>
      </c>
      <c r="I61" s="114"/>
      <c r="J61" s="86">
        <v>929.1</v>
      </c>
      <c r="K61" s="95">
        <v>1241.1</v>
      </c>
      <c r="L61" s="92">
        <f>I61*J61</f>
        <v>0</v>
      </c>
      <c r="M61" s="92">
        <f t="shared" si="0"/>
        <v>0</v>
      </c>
      <c r="N61" s="121"/>
    </row>
    <row r="62" spans="1:14" s="30" customFormat="1" ht="22.5">
      <c r="A62" s="108"/>
      <c r="B62" s="111"/>
      <c r="C62" s="39" t="s">
        <v>191</v>
      </c>
      <c r="D62" s="72" t="s">
        <v>188</v>
      </c>
      <c r="E62" s="66" t="s">
        <v>70</v>
      </c>
      <c r="F62" s="67" t="s">
        <v>189</v>
      </c>
      <c r="G62" s="112"/>
      <c r="H62" s="112"/>
      <c r="I62" s="115"/>
      <c r="J62" s="88"/>
      <c r="K62" s="96"/>
      <c r="L62" s="94"/>
      <c r="M62" s="94">
        <f t="shared" si="0"/>
        <v>0</v>
      </c>
      <c r="N62" s="121"/>
    </row>
    <row r="63" spans="1:14" s="30" customFormat="1" ht="23.25" customHeight="1">
      <c r="A63" s="109"/>
      <c r="B63" s="112"/>
      <c r="C63" s="106" t="s">
        <v>192</v>
      </c>
      <c r="D63" s="106"/>
      <c r="E63" s="106"/>
      <c r="F63" s="106"/>
      <c r="G63" s="106"/>
      <c r="H63" s="106"/>
      <c r="I63" s="106"/>
      <c r="J63" s="55"/>
      <c r="K63" s="44"/>
      <c r="L63" s="61">
        <f>SUM(L59:L62)</f>
        <v>0</v>
      </c>
      <c r="M63" s="61">
        <f>SUM(M59:M62)</f>
        <v>0</v>
      </c>
      <c r="N63" s="122"/>
    </row>
    <row r="64" spans="1:14" s="29" customFormat="1" ht="56.25">
      <c r="A64" s="107" t="s">
        <v>193</v>
      </c>
      <c r="B64" s="110" t="s">
        <v>194</v>
      </c>
      <c r="C64" s="37" t="s">
        <v>195</v>
      </c>
      <c r="D64" s="64" t="s">
        <v>196</v>
      </c>
      <c r="E64" s="69" t="s">
        <v>197</v>
      </c>
      <c r="F64" s="113" t="s">
        <v>99</v>
      </c>
      <c r="G64" s="113" t="s">
        <v>52</v>
      </c>
      <c r="H64" s="113" t="s">
        <v>32</v>
      </c>
      <c r="I64" s="135"/>
      <c r="J64" s="86">
        <v>2753.2</v>
      </c>
      <c r="K64" s="89">
        <v>2410.01</v>
      </c>
      <c r="L64" s="92">
        <f>I64*J64</f>
        <v>0</v>
      </c>
      <c r="M64" s="92">
        <f t="shared" si="0"/>
        <v>0</v>
      </c>
      <c r="N64" s="120">
        <v>4</v>
      </c>
    </row>
    <row r="65" spans="1:14" s="29" customFormat="1" ht="33.75">
      <c r="A65" s="108"/>
      <c r="B65" s="111"/>
      <c r="C65" s="38" t="s">
        <v>198</v>
      </c>
      <c r="D65" s="65" t="s">
        <v>199</v>
      </c>
      <c r="E65" s="70" t="s">
        <v>200</v>
      </c>
      <c r="F65" s="116"/>
      <c r="G65" s="116"/>
      <c r="H65" s="116"/>
      <c r="I65" s="136"/>
      <c r="J65" s="87"/>
      <c r="K65" s="90"/>
      <c r="L65" s="93">
        <f>I65*J65</f>
        <v>0</v>
      </c>
      <c r="M65" s="93">
        <f t="shared" si="0"/>
        <v>0</v>
      </c>
      <c r="N65" s="121"/>
    </row>
    <row r="66" spans="1:14" s="29" customFormat="1" ht="22.5">
      <c r="A66" s="108"/>
      <c r="B66" s="111"/>
      <c r="C66" s="38" t="s">
        <v>201</v>
      </c>
      <c r="D66" s="72" t="s">
        <v>202</v>
      </c>
      <c r="E66" s="66" t="s">
        <v>70</v>
      </c>
      <c r="F66" s="116"/>
      <c r="G66" s="112"/>
      <c r="H66" s="112"/>
      <c r="I66" s="137"/>
      <c r="J66" s="88"/>
      <c r="K66" s="91"/>
      <c r="L66" s="94"/>
      <c r="M66" s="94">
        <f t="shared" si="0"/>
        <v>0</v>
      </c>
      <c r="N66" s="121"/>
    </row>
    <row r="67" spans="1:14" s="29" customFormat="1" ht="56.25">
      <c r="A67" s="108"/>
      <c r="B67" s="111"/>
      <c r="C67" s="31" t="s">
        <v>203</v>
      </c>
      <c r="D67" s="47" t="s">
        <v>196</v>
      </c>
      <c r="E67" s="69" t="s">
        <v>197</v>
      </c>
      <c r="F67" s="116"/>
      <c r="G67" s="113" t="s">
        <v>67</v>
      </c>
      <c r="H67" s="113" t="s">
        <v>32</v>
      </c>
      <c r="I67" s="135"/>
      <c r="J67" s="86">
        <v>5506.5</v>
      </c>
      <c r="K67" s="89">
        <v>4920.55</v>
      </c>
      <c r="L67" s="92">
        <f>I67*J67</f>
        <v>0</v>
      </c>
      <c r="M67" s="92">
        <f t="shared" si="0"/>
        <v>0</v>
      </c>
      <c r="N67" s="121"/>
    </row>
    <row r="68" spans="1:14" s="29" customFormat="1" ht="33.75">
      <c r="A68" s="108"/>
      <c r="B68" s="111"/>
      <c r="C68" s="32" t="s">
        <v>204</v>
      </c>
      <c r="D68" s="50" t="s">
        <v>199</v>
      </c>
      <c r="E68" s="70" t="s">
        <v>200</v>
      </c>
      <c r="F68" s="116"/>
      <c r="G68" s="116"/>
      <c r="H68" s="116"/>
      <c r="I68" s="136"/>
      <c r="J68" s="87"/>
      <c r="K68" s="90"/>
      <c r="L68" s="93"/>
      <c r="M68" s="93">
        <f t="shared" si="0"/>
        <v>0</v>
      </c>
      <c r="N68" s="121"/>
    </row>
    <row r="69" spans="1:14" s="29" customFormat="1" ht="22.5">
      <c r="A69" s="108"/>
      <c r="B69" s="111"/>
      <c r="C69" s="33" t="s">
        <v>205</v>
      </c>
      <c r="D69" s="48" t="s">
        <v>202</v>
      </c>
      <c r="E69" s="66" t="s">
        <v>70</v>
      </c>
      <c r="F69" s="112"/>
      <c r="G69" s="112"/>
      <c r="H69" s="112"/>
      <c r="I69" s="137"/>
      <c r="J69" s="88"/>
      <c r="K69" s="91"/>
      <c r="L69" s="94">
        <f>I69*J69</f>
        <v>0</v>
      </c>
      <c r="M69" s="94">
        <f t="shared" si="0"/>
        <v>0</v>
      </c>
      <c r="N69" s="121"/>
    </row>
    <row r="70" spans="1:14" s="29" customFormat="1" ht="21.75" customHeight="1">
      <c r="A70" s="109"/>
      <c r="B70" s="112"/>
      <c r="C70" s="106" t="s">
        <v>206</v>
      </c>
      <c r="D70" s="106"/>
      <c r="E70" s="106"/>
      <c r="F70" s="106"/>
      <c r="G70" s="106"/>
      <c r="H70" s="106"/>
      <c r="I70" s="106"/>
      <c r="J70" s="55"/>
      <c r="K70" s="44"/>
      <c r="L70" s="61">
        <f>SUM(L64:L69)</f>
        <v>0</v>
      </c>
      <c r="M70" s="61">
        <f>SUM(M64:M69)</f>
        <v>0</v>
      </c>
      <c r="N70" s="122"/>
    </row>
    <row r="71" spans="1:14" s="30" customFormat="1" ht="33.75">
      <c r="A71" s="107" t="s">
        <v>207</v>
      </c>
      <c r="B71" s="110" t="s">
        <v>208</v>
      </c>
      <c r="C71" s="37" t="s">
        <v>209</v>
      </c>
      <c r="D71" s="64" t="s">
        <v>210</v>
      </c>
      <c r="E71" s="69" t="s">
        <v>160</v>
      </c>
      <c r="F71" s="124" t="s">
        <v>99</v>
      </c>
      <c r="G71" s="113" t="s">
        <v>211</v>
      </c>
      <c r="H71" s="113" t="s">
        <v>32</v>
      </c>
      <c r="I71" s="135"/>
      <c r="J71" s="86">
        <v>1422.9</v>
      </c>
      <c r="K71" s="89">
        <v>1094.27</v>
      </c>
      <c r="L71" s="92">
        <f>I71*J71</f>
        <v>0</v>
      </c>
      <c r="M71" s="92">
        <f t="shared" si="0"/>
        <v>0</v>
      </c>
      <c r="N71" s="120">
        <v>4</v>
      </c>
    </row>
    <row r="72" spans="1:14" s="30" customFormat="1" ht="12.75">
      <c r="A72" s="108"/>
      <c r="B72" s="111"/>
      <c r="C72" s="38" t="s">
        <v>212</v>
      </c>
      <c r="D72" s="65" t="s">
        <v>213</v>
      </c>
      <c r="E72" s="70" t="s">
        <v>214</v>
      </c>
      <c r="F72" s="124"/>
      <c r="G72" s="116"/>
      <c r="H72" s="116"/>
      <c r="I72" s="136"/>
      <c r="J72" s="87"/>
      <c r="K72" s="90"/>
      <c r="L72" s="93"/>
      <c r="M72" s="93">
        <f t="shared" si="0"/>
        <v>0</v>
      </c>
      <c r="N72" s="121"/>
    </row>
    <row r="73" spans="1:14" s="30" customFormat="1" ht="12.75">
      <c r="A73" s="108"/>
      <c r="B73" s="111"/>
      <c r="C73" s="38" t="s">
        <v>215</v>
      </c>
      <c r="D73" s="72" t="s">
        <v>216</v>
      </c>
      <c r="E73" s="66" t="s">
        <v>217</v>
      </c>
      <c r="F73" s="124"/>
      <c r="G73" s="112"/>
      <c r="H73" s="112"/>
      <c r="I73" s="137"/>
      <c r="J73" s="88"/>
      <c r="K73" s="91"/>
      <c r="L73" s="94">
        <f>I73*J73</f>
        <v>0</v>
      </c>
      <c r="M73" s="94">
        <f t="shared" si="0"/>
        <v>0</v>
      </c>
      <c r="N73" s="121"/>
    </row>
    <row r="74" spans="1:14" s="30" customFormat="1" ht="33.75">
      <c r="A74" s="108"/>
      <c r="B74" s="111"/>
      <c r="C74" s="31" t="s">
        <v>218</v>
      </c>
      <c r="D74" s="47" t="s">
        <v>210</v>
      </c>
      <c r="E74" s="69" t="s">
        <v>160</v>
      </c>
      <c r="F74" s="125"/>
      <c r="G74" s="113" t="s">
        <v>67</v>
      </c>
      <c r="H74" s="113" t="s">
        <v>32</v>
      </c>
      <c r="I74" s="135"/>
      <c r="J74" s="86">
        <v>3256.7</v>
      </c>
      <c r="K74" s="89">
        <v>1693.94</v>
      </c>
      <c r="L74" s="92">
        <f>I74*J74</f>
        <v>0</v>
      </c>
      <c r="M74" s="92">
        <f>I74*K74</f>
        <v>0</v>
      </c>
      <c r="N74" s="121"/>
    </row>
    <row r="75" spans="1:14" s="30" customFormat="1" ht="12.75">
      <c r="A75" s="108"/>
      <c r="B75" s="111"/>
      <c r="C75" s="32" t="s">
        <v>219</v>
      </c>
      <c r="D75" s="50" t="s">
        <v>213</v>
      </c>
      <c r="E75" s="70" t="s">
        <v>214</v>
      </c>
      <c r="F75" s="125"/>
      <c r="G75" s="116"/>
      <c r="H75" s="116"/>
      <c r="I75" s="136"/>
      <c r="J75" s="87"/>
      <c r="K75" s="90"/>
      <c r="L75" s="93">
        <f>I75*J75</f>
        <v>0</v>
      </c>
      <c r="M75" s="93">
        <f>I75*K75</f>
        <v>0</v>
      </c>
      <c r="N75" s="121"/>
    </row>
    <row r="76" spans="1:14" s="30" customFormat="1" ht="12.75">
      <c r="A76" s="108"/>
      <c r="B76" s="111"/>
      <c r="C76" s="33" t="s">
        <v>220</v>
      </c>
      <c r="D76" s="48" t="s">
        <v>216</v>
      </c>
      <c r="E76" s="66" t="s">
        <v>217</v>
      </c>
      <c r="F76" s="125"/>
      <c r="G76" s="112"/>
      <c r="H76" s="112"/>
      <c r="I76" s="137"/>
      <c r="J76" s="88"/>
      <c r="K76" s="91"/>
      <c r="L76" s="94"/>
      <c r="M76" s="94">
        <f>I76*K76</f>
        <v>0</v>
      </c>
      <c r="N76" s="121"/>
    </row>
    <row r="77" spans="1:14" s="30" customFormat="1" ht="21.75" customHeight="1">
      <c r="A77" s="109"/>
      <c r="B77" s="112"/>
      <c r="C77" s="106" t="s">
        <v>221</v>
      </c>
      <c r="D77" s="106"/>
      <c r="E77" s="106"/>
      <c r="F77" s="106"/>
      <c r="G77" s="106"/>
      <c r="H77" s="106"/>
      <c r="I77" s="106"/>
      <c r="J77" s="55"/>
      <c r="K77" s="44"/>
      <c r="L77" s="61">
        <f>SUM(L71:L76)</f>
        <v>0</v>
      </c>
      <c r="M77" s="61">
        <f>SUM(M71:M76)</f>
        <v>0</v>
      </c>
      <c r="N77" s="122"/>
    </row>
    <row r="78" spans="1:14" s="29" customFormat="1" ht="27.75" customHeight="1">
      <c r="A78" s="34" t="s">
        <v>222</v>
      </c>
      <c r="B78" s="68" t="s">
        <v>223</v>
      </c>
      <c r="C78" s="40" t="s">
        <v>224</v>
      </c>
      <c r="D78" s="41" t="s">
        <v>225</v>
      </c>
      <c r="E78" s="40" t="s">
        <v>217</v>
      </c>
      <c r="F78" s="36" t="s">
        <v>41</v>
      </c>
      <c r="G78" s="68" t="s">
        <v>52</v>
      </c>
      <c r="H78" s="68" t="s">
        <v>226</v>
      </c>
      <c r="I78" s="59"/>
      <c r="J78" s="54">
        <v>255.83</v>
      </c>
      <c r="K78" s="41">
        <v>243.75</v>
      </c>
      <c r="L78" s="61">
        <f>I78*J78</f>
        <v>0</v>
      </c>
      <c r="M78" s="61">
        <f>I78*K78</f>
        <v>0</v>
      </c>
      <c r="N78" s="75">
        <v>3</v>
      </c>
    </row>
    <row r="79" spans="1:14" ht="18" customHeight="1">
      <c r="A79" s="126" t="s">
        <v>10</v>
      </c>
      <c r="B79" s="127"/>
      <c r="C79" s="127"/>
      <c r="D79" s="127"/>
      <c r="E79" s="127"/>
      <c r="F79" s="127"/>
      <c r="G79" s="127"/>
      <c r="H79" s="127"/>
      <c r="I79" s="127"/>
      <c r="J79" s="126"/>
      <c r="K79" s="126"/>
      <c r="L79" s="42">
        <f>L8+L9+L16+L21+L28+L29+L34+L35+L46+L55+L58+L63+L70+L77+L78</f>
        <v>0</v>
      </c>
      <c r="M79" s="85">
        <f>M8+M9+M16+M21+M28+M29+M34+M35+M46+M55+M58+M63+M70+M77+M78</f>
        <v>0</v>
      </c>
      <c r="N79" s="60"/>
    </row>
    <row r="80" spans="1:14" ht="18" customHeight="1">
      <c r="A80" s="126" t="s">
        <v>11</v>
      </c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43">
        <f>L79*M83</f>
        <v>0</v>
      </c>
      <c r="M80" s="85">
        <f>M79*M83</f>
        <v>0</v>
      </c>
      <c r="N80" s="60"/>
    </row>
    <row r="81" spans="1:14" ht="18" customHeight="1">
      <c r="A81" s="126" t="s">
        <v>12</v>
      </c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42">
        <f>L79+L80</f>
        <v>0</v>
      </c>
      <c r="M81" s="85">
        <f>M79+M80</f>
        <v>0</v>
      </c>
      <c r="N81" s="60"/>
    </row>
    <row r="82" ht="13.5" hidden="1" thickTop="1">
      <c r="M82" s="2">
        <v>0.1</v>
      </c>
    </row>
    <row r="83" ht="13.5" hidden="1" thickTop="1">
      <c r="M83" s="2">
        <v>0.1</v>
      </c>
    </row>
  </sheetData>
  <sheetProtection/>
  <mergeCells count="201">
    <mergeCell ref="J19:J20"/>
    <mergeCell ref="K19:K20"/>
    <mergeCell ref="L19:L20"/>
    <mergeCell ref="M19:M20"/>
    <mergeCell ref="J14:J15"/>
    <mergeCell ref="L14:L15"/>
    <mergeCell ref="M14:M15"/>
    <mergeCell ref="J17:J18"/>
    <mergeCell ref="K17:K18"/>
    <mergeCell ref="L17:L18"/>
    <mergeCell ref="M17:M18"/>
    <mergeCell ref="I74:I76"/>
    <mergeCell ref="C77:I77"/>
    <mergeCell ref="N6:N8"/>
    <mergeCell ref="N10:N16"/>
    <mergeCell ref="N17:N21"/>
    <mergeCell ref="N22:N28"/>
    <mergeCell ref="N30:N34"/>
    <mergeCell ref="N35:N37"/>
    <mergeCell ref="N38:N46"/>
    <mergeCell ref="N47:N55"/>
    <mergeCell ref="I67:I69"/>
    <mergeCell ref="C70:I70"/>
    <mergeCell ref="A71:A77"/>
    <mergeCell ref="B71:B77"/>
    <mergeCell ref="F71:F76"/>
    <mergeCell ref="G71:G73"/>
    <mergeCell ref="H71:H73"/>
    <mergeCell ref="I71:I73"/>
    <mergeCell ref="G74:G76"/>
    <mergeCell ref="H74:H76"/>
    <mergeCell ref="C63:I63"/>
    <mergeCell ref="A64:A70"/>
    <mergeCell ref="B64:B70"/>
    <mergeCell ref="F64:F69"/>
    <mergeCell ref="G64:G66"/>
    <mergeCell ref="H64:H66"/>
    <mergeCell ref="I64:I66"/>
    <mergeCell ref="G67:G69"/>
    <mergeCell ref="H67:H69"/>
    <mergeCell ref="G61:G62"/>
    <mergeCell ref="H61:H62"/>
    <mergeCell ref="I61:I62"/>
    <mergeCell ref="N56:N58"/>
    <mergeCell ref="N59:N63"/>
    <mergeCell ref="N64:N70"/>
    <mergeCell ref="M59:M60"/>
    <mergeCell ref="M61:M62"/>
    <mergeCell ref="J64:J66"/>
    <mergeCell ref="K64:K66"/>
    <mergeCell ref="A35:A37"/>
    <mergeCell ref="B35:B37"/>
    <mergeCell ref="F35:F37"/>
    <mergeCell ref="G35:G37"/>
    <mergeCell ref="H35:H37"/>
    <mergeCell ref="I35:I37"/>
    <mergeCell ref="A30:A34"/>
    <mergeCell ref="B30:B34"/>
    <mergeCell ref="F30:F33"/>
    <mergeCell ref="G30:G31"/>
    <mergeCell ref="H30:H31"/>
    <mergeCell ref="I30:I31"/>
    <mergeCell ref="G32:G33"/>
    <mergeCell ref="H32:H33"/>
    <mergeCell ref="I32:I33"/>
    <mergeCell ref="C34:I34"/>
    <mergeCell ref="C21:I21"/>
    <mergeCell ref="A22:A28"/>
    <mergeCell ref="B22:B28"/>
    <mergeCell ref="G22:G24"/>
    <mergeCell ref="H22:H24"/>
    <mergeCell ref="I22:I24"/>
    <mergeCell ref="G25:G27"/>
    <mergeCell ref="H25:H27"/>
    <mergeCell ref="I25:I27"/>
    <mergeCell ref="C28:I28"/>
    <mergeCell ref="I14:I15"/>
    <mergeCell ref="C16:I16"/>
    <mergeCell ref="A17:A21"/>
    <mergeCell ref="B17:B21"/>
    <mergeCell ref="G17:G18"/>
    <mergeCell ref="H17:H18"/>
    <mergeCell ref="I17:I18"/>
    <mergeCell ref="G19:G20"/>
    <mergeCell ref="H19:H20"/>
    <mergeCell ref="I19:I20"/>
    <mergeCell ref="A10:A16"/>
    <mergeCell ref="B10:B16"/>
    <mergeCell ref="G10:G11"/>
    <mergeCell ref="H10:H11"/>
    <mergeCell ref="I10:I11"/>
    <mergeCell ref="G12:G13"/>
    <mergeCell ref="H12:H13"/>
    <mergeCell ref="I12:I13"/>
    <mergeCell ref="G14:G15"/>
    <mergeCell ref="H14:H15"/>
    <mergeCell ref="A81:K81"/>
    <mergeCell ref="A80:K80"/>
    <mergeCell ref="A79:K79"/>
    <mergeCell ref="A6:A8"/>
    <mergeCell ref="B6:B8"/>
    <mergeCell ref="E6:E7"/>
    <mergeCell ref="F6:F7"/>
    <mergeCell ref="C8:I8"/>
    <mergeCell ref="A38:A46"/>
    <mergeCell ref="B38:B46"/>
    <mergeCell ref="A2:M2"/>
    <mergeCell ref="A3:M3"/>
    <mergeCell ref="F38:F45"/>
    <mergeCell ref="G38:G41"/>
    <mergeCell ref="H38:H41"/>
    <mergeCell ref="I38:I41"/>
    <mergeCell ref="G42:G45"/>
    <mergeCell ref="H42:H45"/>
    <mergeCell ref="I42:I45"/>
    <mergeCell ref="K10:K11"/>
    <mergeCell ref="C46:I46"/>
    <mergeCell ref="N71:N77"/>
    <mergeCell ref="K12:K13"/>
    <mergeCell ref="K14:K15"/>
    <mergeCell ref="J10:J11"/>
    <mergeCell ref="L10:L11"/>
    <mergeCell ref="M10:M11"/>
    <mergeCell ref="J12:J13"/>
    <mergeCell ref="L12:L13"/>
    <mergeCell ref="M12:M13"/>
    <mergeCell ref="A47:A55"/>
    <mergeCell ref="B47:B55"/>
    <mergeCell ref="G47:G50"/>
    <mergeCell ref="H47:H50"/>
    <mergeCell ref="I47:I50"/>
    <mergeCell ref="G51:G54"/>
    <mergeCell ref="H51:H54"/>
    <mergeCell ref="I51:I54"/>
    <mergeCell ref="C55:I55"/>
    <mergeCell ref="A56:A58"/>
    <mergeCell ref="B56:B58"/>
    <mergeCell ref="E56:E57"/>
    <mergeCell ref="F56:F57"/>
    <mergeCell ref="C58:I58"/>
    <mergeCell ref="A59:A63"/>
    <mergeCell ref="B59:B63"/>
    <mergeCell ref="G59:G60"/>
    <mergeCell ref="H59:H60"/>
    <mergeCell ref="I59:I60"/>
    <mergeCell ref="J22:J24"/>
    <mergeCell ref="J25:J27"/>
    <mergeCell ref="K22:K24"/>
    <mergeCell ref="K25:K27"/>
    <mergeCell ref="L22:L24"/>
    <mergeCell ref="L25:L27"/>
    <mergeCell ref="M22:M24"/>
    <mergeCell ref="M25:M27"/>
    <mergeCell ref="J30:J31"/>
    <mergeCell ref="J32:J33"/>
    <mergeCell ref="K30:K31"/>
    <mergeCell ref="K32:K33"/>
    <mergeCell ref="L30:L31"/>
    <mergeCell ref="M30:M31"/>
    <mergeCell ref="M32:M33"/>
    <mergeCell ref="L32:L33"/>
    <mergeCell ref="J35:J37"/>
    <mergeCell ref="K35:K37"/>
    <mergeCell ref="L35:L37"/>
    <mergeCell ref="M35:M37"/>
    <mergeCell ref="J38:J41"/>
    <mergeCell ref="K38:K41"/>
    <mergeCell ref="L38:L41"/>
    <mergeCell ref="M38:M41"/>
    <mergeCell ref="J42:J45"/>
    <mergeCell ref="K42:K45"/>
    <mergeCell ref="L42:L45"/>
    <mergeCell ref="M42:M45"/>
    <mergeCell ref="J47:J50"/>
    <mergeCell ref="K47:K50"/>
    <mergeCell ref="L47:L50"/>
    <mergeCell ref="M47:M50"/>
    <mergeCell ref="J51:J54"/>
    <mergeCell ref="K51:K54"/>
    <mergeCell ref="L51:L54"/>
    <mergeCell ref="M51:M54"/>
    <mergeCell ref="J59:J60"/>
    <mergeCell ref="J61:J62"/>
    <mergeCell ref="K59:K60"/>
    <mergeCell ref="K61:K62"/>
    <mergeCell ref="L59:L60"/>
    <mergeCell ref="L61:L62"/>
    <mergeCell ref="L64:L66"/>
    <mergeCell ref="M64:M66"/>
    <mergeCell ref="J67:J69"/>
    <mergeCell ref="K67:K69"/>
    <mergeCell ref="L67:L69"/>
    <mergeCell ref="M67:M69"/>
    <mergeCell ref="J71:J73"/>
    <mergeCell ref="K71:K73"/>
    <mergeCell ref="L71:L73"/>
    <mergeCell ref="M71:M73"/>
    <mergeCell ref="J74:J76"/>
    <mergeCell ref="K74:K76"/>
    <mergeCell ref="L74:L76"/>
    <mergeCell ref="M74:M76"/>
  </mergeCells>
  <printOptions/>
  <pageMargins left="0.1968503937007874" right="0.1968503937007874" top="0.1968503937007874" bottom="0.2362204724409449" header="0.1968503937007874" footer="0.31496062992125984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0" t="s">
        <v>13</v>
      </c>
      <c r="C2" s="10"/>
      <c r="D2" s="10"/>
      <c r="E2" s="10" t="s">
        <v>46</v>
      </c>
    </row>
    <row r="4" ht="15" thickBot="1"/>
    <row r="5" spans="2:7" ht="24.75" thickBot="1">
      <c r="B5" s="3" t="s">
        <v>18</v>
      </c>
      <c r="C5" s="4" t="s">
        <v>44</v>
      </c>
      <c r="E5" s="11" t="s">
        <v>14</v>
      </c>
      <c r="F5" s="12" t="s">
        <v>15</v>
      </c>
      <c r="G5" s="13" t="s">
        <v>16</v>
      </c>
    </row>
    <row r="6" spans="2:7" ht="15" thickBot="1">
      <c r="B6" s="5"/>
      <c r="C6" s="6"/>
      <c r="E6" s="14">
        <f>specifikacija!L8+specifikacija!L9+specifikacija!L16+specifikacija!L21+specifikacija!L28+specifikacija!L29+specifikacija!L34+specifikacija!L35+specifikacija!L46+specifikacija!L55+specifikacija!L58+specifikacija!L63+specifikacija!L70+specifikacija!L77+specifikacija!L78</f>
        <v>0</v>
      </c>
      <c r="F6" s="14">
        <f>specifikacija!M8+specifikacija!M9+specifikacija!M16+specifikacija!M21+specifikacija!M28+specifikacija!M29+specifikacija!M34+specifikacija!M35+specifikacija!M46+specifikacija!M55+specifikacija!M58+specifikacija!M63+specifikacija!M70+specifikacija!M77+specifikacija!M78</f>
        <v>0</v>
      </c>
      <c r="G6" s="15">
        <f>F6*1.1</f>
        <v>0</v>
      </c>
    </row>
    <row r="7" spans="2:7" ht="36.75" customHeight="1" thickBot="1">
      <c r="B7" s="3" t="s">
        <v>19</v>
      </c>
      <c r="C7" s="25" t="s">
        <v>36</v>
      </c>
      <c r="E7" s="138" t="s">
        <v>17</v>
      </c>
      <c r="F7" s="139"/>
      <c r="G7" s="140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20</v>
      </c>
      <c r="C9" s="7" t="s">
        <v>29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21</v>
      </c>
      <c r="C11" s="7" t="s">
        <v>25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22</v>
      </c>
      <c r="C13" s="23" t="s">
        <v>33</v>
      </c>
      <c r="E13" s="8" t="s">
        <v>27</v>
      </c>
      <c r="F13" s="22">
        <f>SUBTOTAL(101,specifikacija!N6:N78)</f>
        <v>3.3333333333333335</v>
      </c>
      <c r="G13" s="5"/>
    </row>
    <row r="14" spans="2:7" ht="14.25">
      <c r="B14" s="5"/>
      <c r="C14" s="6"/>
      <c r="E14" s="6"/>
      <c r="F14" s="6"/>
      <c r="G14" s="5"/>
    </row>
    <row r="15" spans="2:6" ht="38.25">
      <c r="B15" s="3" t="s">
        <v>23</v>
      </c>
      <c r="C15" s="4" t="s">
        <v>45</v>
      </c>
      <c r="E15" s="8" t="s">
        <v>28</v>
      </c>
      <c r="F15" s="7" t="s">
        <v>26</v>
      </c>
    </row>
    <row r="16" spans="2:3" ht="14.25">
      <c r="B16" s="5"/>
      <c r="C16" s="6"/>
    </row>
    <row r="17" spans="2:3" ht="15">
      <c r="B17" s="24" t="s">
        <v>34</v>
      </c>
      <c r="C17" s="23" t="s">
        <v>35</v>
      </c>
    </row>
    <row r="18" spans="2:3" ht="14.25">
      <c r="B18" s="5"/>
      <c r="C18" s="6"/>
    </row>
    <row r="19" spans="2:3" ht="15">
      <c r="B19" s="3" t="s">
        <v>24</v>
      </c>
      <c r="C19" s="9">
        <v>33600000</v>
      </c>
    </row>
    <row r="24" ht="14.25">
      <c r="F24" s="20"/>
    </row>
    <row r="25" ht="14.25">
      <c r="G25" s="20"/>
    </row>
    <row r="26" ht="14.25">
      <c r="G26" s="20"/>
    </row>
    <row r="27" ht="14.25">
      <c r="G27" s="20"/>
    </row>
    <row r="28" ht="14.25">
      <c r="G28" s="20"/>
    </row>
    <row r="29" ht="14.25">
      <c r="G29" s="20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2018-03-02T07:54:29Z</dcterms:modified>
  <cp:category/>
  <cp:version/>
  <cp:contentType/>
  <cp:contentStatus/>
</cp:coreProperties>
</file>