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<sst xmlns="http://schemas.openxmlformats.org/spreadsheetml/2006/main" count="50" uniqueCount="48">
  <si>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</si>
  <si>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</si>
  <si>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</si>
  <si>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</si>
  <si>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</si>
  <si>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</si>
  <si>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</si>
  <si>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</si>
  <si>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</si>
  <si>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</si>
  <si>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Jачина лека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</si>
  <si>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</si>
  <si>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</si>
  <si>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</si>
  <si>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</si>
  <si>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</si>
  <si>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</si>
  <si>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</si>
  <si>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</si>
  <si>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</si>
  <si>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</si>
  <si>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</si>
  <si>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</si>
  <si>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</si>
  <si>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</si>
  <si>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</si>
  <si>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Партија</t>
  </si>
  <si>
    <t>Отворени</t>
  </si>
  <si>
    <t>Лекови са Листе Ц Листе лекова</t>
  </si>
  <si>
    <t>Предмет набавке</t>
  </si>
  <si>
    <t>Заштићени назив понуђеног добра</t>
  </si>
  <si>
    <t>film tableta</t>
  </si>
  <si>
    <t>ПРИЛОГ 1 УГОВОРА - СПЕЦИФИКАЦИЈА ЛЕКОВА СА ЦЕНАМА</t>
  </si>
  <si>
    <t>404-1-110/17-22</t>
  </si>
  <si>
    <t>BOEHRINGER INGELHEIM SERBIA D.O.O.</t>
  </si>
  <si>
    <t>afatinib</t>
  </si>
  <si>
    <t>1039276
1039277
1039278
1039279</t>
  </si>
  <si>
    <t>Boehringer Ingelheim Pharma GmbH &amp; Co. KG Ingelheim am Rhein, Binger Strasse 173, Germany</t>
  </si>
  <si>
    <r>
      <t>GIOTRIF</t>
    </r>
    <r>
      <rPr>
        <sz val="9"/>
        <color indexed="8"/>
        <rFont val="Calibri"/>
        <family val="2"/>
      </rPr>
      <t>®</t>
    </r>
  </si>
  <si>
    <t>20 mg i 30 mg i 40 mg i 50 mg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</si>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</sst>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double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/>
      <top style="thin"/>
      <bottom style="thin"/>
    </border>
    <border>
      <left style="double"/>
      <right/>
      <top>
        <color indexed="63"/>
      </top>
      <bottom style="thin"/>
    </border>
    <border>
      <left/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4" fontId="48" fillId="0" borderId="11" xfId="0" applyNumberFormat="1" applyFont="1" applyFill="1" applyBorder="1" applyAlignment="1">
      <alignment vertical="center" wrapText="1"/>
    </xf>
    <xf numFmtId="4" fontId="48" fillId="0" borderId="12" xfId="0" applyNumberFormat="1" applyFont="1" applyFill="1" applyBorder="1" applyAlignment="1">
      <alignment vertical="center" wrapText="1"/>
    </xf>
    <xf numFmtId="4" fontId="48" fillId="0" borderId="13" xfId="0" applyNumberFormat="1" applyFont="1" applyFill="1" applyBorder="1" applyAlignment="1">
      <alignment vertical="center" wrapText="1"/>
    </xf>
    <xf numFmtId="3" fontId="48" fillId="0" borderId="14" xfId="0" applyNumberFormat="1" applyFont="1" applyFill="1" applyBorder="1" applyAlignment="1">
      <alignment vertical="center" wrapText="1"/>
    </xf>
    <xf numFmtId="3" fontId="48" fillId="0" borderId="15" xfId="0" applyNumberFormat="1" applyFont="1" applyFill="1" applyBorder="1" applyAlignment="1">
      <alignment vertical="center" wrapText="1"/>
    </xf>
    <xf numFmtId="3" fontId="48" fillId="0" borderId="16" xfId="0" applyNumberFormat="1" applyFont="1" applyFill="1" applyBorder="1" applyAlignment="1">
      <alignment vertical="center" wrapText="1"/>
    </xf>
    <xf numFmtId="0" fontId="40" fillId="0" borderId="0" xfId="0" applyFont="1" applyAlignment="1">
      <alignment vertical="center" wrapText="1"/>
    </xf>
    <xf numFmtId="4" fontId="45" fillId="0" borderId="0" xfId="0" applyNumberFormat="1" applyFont="1" applyAlignment="1">
      <alignment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4" borderId="20" xfId="0" applyFont="1" applyFill="1" applyBorder="1" applyAlignment="1">
      <alignment horizontal="center" vertical="center" wrapText="1"/>
    </xf>
    <xf numFmtId="0" fontId="7" fillId="34" borderId="20" xfId="56" applyNumberFormat="1" applyFont="1" applyFill="1" applyBorder="1" applyAlignment="1">
      <alignment horizontal="center" vertical="center" wrapText="1"/>
      <protection/>
    </xf>
    <xf numFmtId="0" fontId="47" fillId="34" borderId="21" xfId="0" applyFont="1" applyFill="1" applyBorder="1" applyAlignment="1">
      <alignment horizontal="center" vertical="center" wrapText="1"/>
    </xf>
    <xf numFmtId="0" fontId="47" fillId="35" borderId="21" xfId="0" applyFont="1" applyFill="1" applyBorder="1" applyAlignment="1">
      <alignment horizontal="center" vertical="center" wrapText="1"/>
    </xf>
    <xf numFmtId="4" fontId="47" fillId="35" borderId="21" xfId="0" applyNumberFormat="1" applyFont="1" applyFill="1" applyBorder="1" applyAlignment="1">
      <alignment horizontal="center" vertical="center" wrapText="1"/>
    </xf>
    <xf numFmtId="4" fontId="47" fillId="34" borderId="22" xfId="0" applyNumberFormat="1" applyFont="1" applyFill="1" applyBorder="1" applyAlignment="1">
      <alignment horizontal="center" vertical="center" wrapText="1"/>
    </xf>
    <xf numFmtId="4" fontId="47" fillId="35" borderId="23" xfId="0" applyNumberFormat="1" applyFont="1" applyFill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/>
    </xf>
    <xf numFmtId="0" fontId="47" fillId="33" borderId="25" xfId="0" applyFont="1" applyFill="1" applyBorder="1" applyAlignment="1">
      <alignment vertical="center" wrapText="1"/>
    </xf>
    <xf numFmtId="0" fontId="47" fillId="33" borderId="26" xfId="0" applyFont="1" applyFill="1" applyBorder="1" applyAlignment="1">
      <alignment vertical="center" wrapText="1"/>
    </xf>
    <xf numFmtId="4" fontId="47" fillId="33" borderId="27" xfId="0" applyNumberFormat="1" applyFont="1" applyFill="1" applyBorder="1" applyAlignment="1">
      <alignment horizontal="right" vertical="center" wrapText="1"/>
    </xf>
    <xf numFmtId="4" fontId="47" fillId="33" borderId="28" xfId="0" applyNumberFormat="1" applyFont="1" applyFill="1" applyBorder="1" applyAlignment="1">
      <alignment horizontal="right" vertical="center" wrapText="1"/>
    </xf>
    <xf numFmtId="4" fontId="47" fillId="33" borderId="10" xfId="0" applyNumberFormat="1" applyFont="1" applyFill="1" applyBorder="1" applyAlignment="1">
      <alignment vertical="center" wrapText="1"/>
    </xf>
    <xf numFmtId="0" fontId="3" fillId="33" borderId="10" xfId="55" applyFont="1" applyFill="1" applyBorder="1" applyAlignment="1">
      <alignment horizontal="center" vertical="center" wrapText="1"/>
      <protection/>
    </xf>
    <xf numFmtId="4" fontId="46" fillId="0" borderId="10" xfId="55" applyNumberFormat="1" applyFont="1" applyFill="1" applyBorder="1" applyAlignment="1">
      <alignment horizontal="center" vertical="center" wrapText="1"/>
      <protection/>
    </xf>
    <xf numFmtId="0" fontId="4" fillId="33" borderId="11" xfId="55" applyFont="1" applyFill="1" applyBorder="1" applyAlignment="1">
      <alignment horizontal="center" vertical="center" wrapText="1"/>
      <protection/>
    </xf>
    <xf numFmtId="0" fontId="4" fillId="33" borderId="15" xfId="55" applyFont="1" applyFill="1" applyBorder="1" applyAlignment="1">
      <alignment horizontal="center" vertical="center" wrapText="1"/>
      <protection/>
    </xf>
    <xf numFmtId="0" fontId="4" fillId="33" borderId="13" xfId="55" applyFont="1" applyFill="1" applyBorder="1" applyAlignment="1">
      <alignment horizontal="center" vertical="center" wrapText="1"/>
      <protection/>
    </xf>
    <xf numFmtId="3" fontId="50" fillId="0" borderId="10" xfId="0" applyNumberFormat="1" applyFont="1" applyFill="1" applyBorder="1" applyAlignment="1">
      <alignment horizontal="center" vertical="center" wrapText="1"/>
    </xf>
    <xf numFmtId="4" fontId="47" fillId="0" borderId="27" xfId="0" applyNumberFormat="1" applyFont="1" applyBorder="1" applyAlignment="1">
      <alignment horizontal="right" vertical="center" wrapText="1"/>
    </xf>
    <xf numFmtId="0" fontId="49" fillId="0" borderId="29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47" fillId="33" borderId="30" xfId="0" applyFont="1" applyFill="1" applyBorder="1" applyAlignment="1">
      <alignment horizontal="right" vertical="center" wrapText="1"/>
    </xf>
    <xf numFmtId="0" fontId="47" fillId="33" borderId="31" xfId="0" applyFont="1" applyFill="1" applyBorder="1" applyAlignment="1">
      <alignment horizontal="right" vertical="center" wrapText="1"/>
    </xf>
    <xf numFmtId="0" fontId="47" fillId="33" borderId="32" xfId="0" applyFont="1" applyFill="1" applyBorder="1" applyAlignment="1">
      <alignment horizontal="right" vertical="center" wrapText="1"/>
    </xf>
    <xf numFmtId="0" fontId="47" fillId="33" borderId="33" xfId="0" applyFont="1" applyFill="1" applyBorder="1" applyAlignment="1">
      <alignment horizontal="right" vertical="center" wrapText="1"/>
    </xf>
    <xf numFmtId="0" fontId="47" fillId="33" borderId="24" xfId="0" applyFont="1" applyFill="1" applyBorder="1" applyAlignment="1">
      <alignment horizontal="right" vertical="center" wrapText="1"/>
    </xf>
    <xf numFmtId="0" fontId="40" fillId="0" borderId="0" xfId="0" applyFont="1" applyAlignment="1">
      <alignment horizontal="center" vertical="center" wrapText="1"/>
    </xf>
    <xf numFmtId="0" fontId="47" fillId="33" borderId="34" xfId="0" applyFont="1" applyFill="1" applyBorder="1" applyAlignment="1">
      <alignment horizontal="right" vertical="center" wrapText="1"/>
    </xf>
    <xf numFmtId="0" fontId="47" fillId="33" borderId="35" xfId="0" applyFont="1" applyFill="1" applyBorder="1" applyAlignment="1">
      <alignment horizontal="right" vertical="center" wrapText="1"/>
    </xf>
    <xf numFmtId="0" fontId="47" fillId="33" borderId="25" xfId="0" applyFont="1" applyFill="1" applyBorder="1" applyAlignment="1">
      <alignment horizontal="right" vertical="center" wrapText="1"/>
    </xf>
    <xf numFmtId="4" fontId="48" fillId="33" borderId="14" xfId="55" applyNumberFormat="1" applyFont="1" applyFill="1" applyBorder="1" applyAlignment="1">
      <alignment horizontal="center" vertical="center" wrapText="1"/>
      <protection/>
    </xf>
    <xf numFmtId="4" fontId="48" fillId="33" borderId="12" xfId="55" applyNumberFormat="1" applyFont="1" applyFill="1" applyBorder="1" applyAlignment="1">
      <alignment horizontal="center" vertical="center" wrapText="1"/>
      <protection/>
    </xf>
    <xf numFmtId="4" fontId="48" fillId="33" borderId="16" xfId="55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9.140625" style="19" customWidth="1"/>
    <col min="2" max="2" width="11.140625" style="20" customWidth="1"/>
    <col min="3" max="3" width="10.421875" style="2" customWidth="1"/>
    <col min="4" max="4" width="13.7109375" style="2" customWidth="1"/>
    <col min="5" max="5" width="18.421875" style="20" customWidth="1"/>
    <col min="6" max="6" width="11.8515625" style="2" customWidth="1"/>
    <col min="7" max="7" width="9.140625" style="2" customWidth="1"/>
    <col min="8" max="8" width="10.421875" style="2" customWidth="1"/>
    <col min="9" max="9" width="10.140625" style="2" customWidth="1"/>
    <col min="10" max="10" width="12.00390625" style="2" hidden="1" customWidth="1"/>
    <col min="11" max="11" width="12.421875" style="2" customWidth="1"/>
    <col min="12" max="12" width="13.140625" style="2" hidden="1" customWidth="1"/>
    <col min="13" max="13" width="13.57421875" style="2" customWidth="1"/>
    <col min="14" max="14" width="11.28125" style="2" hidden="1" customWidth="1"/>
    <col min="15" max="15" width="17.57421875" style="2" customWidth="1"/>
    <col min="16" max="16384" width="9.140625" style="2" customWidth="1"/>
  </cols>
  <sheetData>
    <row r="2" spans="1:15" ht="12.75" customHeight="1">
      <c r="A2" s="58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17"/>
    </row>
    <row r="3" spans="1:15" ht="12.75" customHeight="1">
      <c r="A3" s="58" t="s">
        <v>34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17"/>
    </row>
    <row r="5" ht="13.5" thickBot="1"/>
    <row r="6" spans="1:14" ht="53.25" customHeight="1" thickTop="1">
      <c r="A6" s="25" t="s">
        <v>26</v>
      </c>
      <c r="B6" s="26" t="s">
        <v>29</v>
      </c>
      <c r="C6" s="27" t="s">
        <v>0</v>
      </c>
      <c r="D6" s="27" t="s">
        <v>30</v>
      </c>
      <c r="E6" s="27" t="s">
        <v>2</v>
      </c>
      <c r="F6" s="27" t="s">
        <v>1</v>
      </c>
      <c r="G6" s="27" t="s">
        <v>10</v>
      </c>
      <c r="H6" s="28" t="s">
        <v>3</v>
      </c>
      <c r="I6" s="29" t="s">
        <v>4</v>
      </c>
      <c r="J6" s="30" t="s">
        <v>5</v>
      </c>
      <c r="K6" s="29" t="s">
        <v>6</v>
      </c>
      <c r="L6" s="31" t="s">
        <v>7</v>
      </c>
      <c r="M6" s="32" t="s">
        <v>8</v>
      </c>
      <c r="N6" s="33" t="s">
        <v>9</v>
      </c>
    </row>
    <row r="7" spans="1:14" s="20" customFormat="1" ht="72">
      <c r="A7" s="51">
        <v>25</v>
      </c>
      <c r="B7" s="7" t="s">
        <v>35</v>
      </c>
      <c r="C7" s="34" t="s">
        <v>36</v>
      </c>
      <c r="D7" s="23" t="s">
        <v>38</v>
      </c>
      <c r="E7" s="24" t="s">
        <v>37</v>
      </c>
      <c r="F7" s="7" t="s">
        <v>31</v>
      </c>
      <c r="G7" s="7" t="s">
        <v>39</v>
      </c>
      <c r="H7" s="35" t="s">
        <v>31</v>
      </c>
      <c r="I7" s="36"/>
      <c r="J7" s="37">
        <v>7399.88</v>
      </c>
      <c r="K7" s="52">
        <v>7342.17</v>
      </c>
      <c r="L7" s="38">
        <f>I7*J7</f>
        <v>0</v>
      </c>
      <c r="M7" s="50">
        <f>I7*K7</f>
        <v>0</v>
      </c>
      <c r="N7" s="35">
        <v>1</v>
      </c>
    </row>
    <row r="8" spans="1:14" ht="12.75" customHeight="1">
      <c r="A8" s="59" t="s">
        <v>11</v>
      </c>
      <c r="B8" s="60"/>
      <c r="C8" s="60"/>
      <c r="D8" s="60"/>
      <c r="E8" s="60"/>
      <c r="F8" s="60"/>
      <c r="G8" s="60"/>
      <c r="H8" s="60"/>
      <c r="I8" s="57"/>
      <c r="J8" s="57"/>
      <c r="K8" s="61"/>
      <c r="L8" s="43">
        <f>L7</f>
        <v>0</v>
      </c>
      <c r="M8" s="41">
        <f>M7</f>
        <v>0</v>
      </c>
      <c r="N8" s="35"/>
    </row>
    <row r="9" spans="1:14" ht="12.75" customHeight="1">
      <c r="A9" s="56" t="s">
        <v>12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39"/>
      <c r="M9" s="41">
        <f>M8*0.1</f>
        <v>0</v>
      </c>
      <c r="N9" s="35"/>
    </row>
    <row r="10" spans="1:14" ht="13.5" customHeight="1" thickBot="1">
      <c r="A10" s="53" t="s">
        <v>13</v>
      </c>
      <c r="B10" s="54"/>
      <c r="C10" s="54"/>
      <c r="D10" s="54"/>
      <c r="E10" s="54"/>
      <c r="F10" s="54"/>
      <c r="G10" s="54"/>
      <c r="H10" s="54"/>
      <c r="I10" s="54"/>
      <c r="J10" s="54"/>
      <c r="K10" s="55"/>
      <c r="L10" s="40"/>
      <c r="M10" s="42">
        <f>M9+M8</f>
        <v>0</v>
      </c>
      <c r="N10" s="35"/>
    </row>
    <row r="11" ht="13.5" thickTop="1"/>
    <row r="16" s="21" customFormat="1" ht="12.75"/>
  </sheetData>
  <sheetProtection/>
  <mergeCells count="5">
    <mergeCell ref="A10:K10"/>
    <mergeCell ref="A9:K9"/>
    <mergeCell ref="A2:N2"/>
    <mergeCell ref="A3:N3"/>
    <mergeCell ref="A8:K8"/>
  </mergeCells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1.28125" style="1" customWidth="1"/>
    <col min="6" max="6" width="21.00390625" style="1" customWidth="1"/>
    <col min="7" max="7" width="21.421875" style="1" customWidth="1"/>
    <col min="8" max="16384" width="9.140625" style="1" customWidth="1"/>
  </cols>
  <sheetData>
    <row r="2" spans="2:5" ht="14.25">
      <c r="B2" s="10" t="s">
        <v>14</v>
      </c>
      <c r="C2" s="10"/>
      <c r="D2" s="10"/>
      <c r="E2" s="22" t="s">
        <v>34</v>
      </c>
    </row>
    <row r="4" ht="15" thickBot="1"/>
    <row r="5" spans="2:7" ht="24.75" thickBot="1">
      <c r="B5" s="3" t="s">
        <v>15</v>
      </c>
      <c r="C5" s="4" t="s">
        <v>33</v>
      </c>
      <c r="E5" s="46" t="s">
        <v>44</v>
      </c>
      <c r="F5" s="47" t="s">
        <v>45</v>
      </c>
      <c r="G5" s="48" t="s">
        <v>46</v>
      </c>
    </row>
    <row r="6" spans="2:7" ht="15" thickBot="1">
      <c r="B6" s="5"/>
      <c r="C6" s="6"/>
      <c r="E6" s="11">
        <f>specifikacija!L8</f>
        <v>0</v>
      </c>
      <c r="F6" s="12">
        <f>specifikacija!M8</f>
        <v>0</v>
      </c>
      <c r="G6" s="13">
        <f>specifikacija!M10</f>
        <v>0</v>
      </c>
    </row>
    <row r="7" spans="2:7" ht="29.25" customHeight="1" thickBot="1">
      <c r="B7" s="3" t="s">
        <v>16</v>
      </c>
      <c r="C7" s="7" t="s">
        <v>40</v>
      </c>
      <c r="E7" s="62" t="s">
        <v>47</v>
      </c>
      <c r="F7" s="63"/>
      <c r="G7" s="64"/>
    </row>
    <row r="8" spans="2:7" ht="15" thickBot="1">
      <c r="B8" s="5"/>
      <c r="C8" s="6"/>
      <c r="E8" s="14">
        <f>E6/1000</f>
        <v>0</v>
      </c>
      <c r="F8" s="15">
        <f>F6/1000</f>
        <v>0</v>
      </c>
      <c r="G8" s="16">
        <f>G6/1000</f>
        <v>0</v>
      </c>
    </row>
    <row r="9" spans="2:7" ht="15">
      <c r="B9" s="3" t="s">
        <v>17</v>
      </c>
      <c r="C9" s="7" t="s">
        <v>27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18</v>
      </c>
      <c r="C11" s="7" t="s">
        <v>22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19</v>
      </c>
      <c r="C13" s="4" t="s">
        <v>41</v>
      </c>
      <c r="E13" s="8" t="s">
        <v>24</v>
      </c>
      <c r="F13" s="49">
        <f>SUBTOTAL(101,specifikacija!N7)</f>
        <v>1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20</v>
      </c>
      <c r="C15" s="4" t="s">
        <v>28</v>
      </c>
      <c r="E15" s="8" t="s">
        <v>25</v>
      </c>
      <c r="F15" s="7" t="s">
        <v>23</v>
      </c>
    </row>
    <row r="16" spans="2:3" ht="14.25">
      <c r="B16" s="5"/>
      <c r="C16" s="6"/>
    </row>
    <row r="17" spans="2:3" ht="15">
      <c r="B17" s="44" t="s">
        <v>42</v>
      </c>
      <c r="C17" s="45" t="s">
        <v>43</v>
      </c>
    </row>
    <row r="18" spans="2:3" ht="14.25">
      <c r="B18" s="5"/>
      <c r="C18" s="6"/>
    </row>
    <row r="19" spans="2:3" ht="15">
      <c r="B19" s="3" t="s">
        <v>21</v>
      </c>
      <c r="C19" s="9">
        <v>33600000</v>
      </c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" right="0.7" top="0.75" bottom="0.75" header="0.3" footer="0.3"/>
  <pageSetup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2018-06-08T15:41:50Z</dcterms:modified>
  <cp:category/>
  <cp:version/>
  <cp:contentType/>
  <cp:contentStatus/>
</cp:coreProperties>
</file>