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Oftal C  d.o.o. - specifikacija" sheetId="1" r:id="rId1"/>
    <sheet name="Oftal C d.o.o. - Obrazac KVI" sheetId="2" r:id="rId2"/>
  </sheets>
  <definedNames>
    <definedName name="_xlnm.Print_Area" localSheetId="0">'Oftal C  d.o.o. - specifikacija'!$A$1:$L$14</definedName>
    <definedName name="_xlnm.Print_Area" localSheetId="1">'Oftal C d.o.o. - Obrazac KVI'!$A$1:$H$22</definedName>
  </definedNames>
  <calcPr fullCalcOnLoad="1"/>
</workbook>
</file>

<file path=xl/sharedStrings.xml><?xml version="1.0" encoding="utf-8"?>
<sst xmlns="http://schemas.openxmlformats.org/spreadsheetml/2006/main" count="75" uniqueCount="64">
  <si>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</si>
  <si>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</si>
  <si>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</si>
  <si>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</si>
  <si>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</si>
  <si>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</si>
  <si>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</si>
  <si>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</si>
  <si>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</si>
  <si>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</si>
  <si>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</si>
  <si>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</si>
  <si>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</si>
  <si>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</si>
  <si>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</si>
  <si>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</si>
  <si>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</si>
  <si>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</si>
  <si>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</si>
  <si>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</si>
  <si>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</si>
  <si>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</si>
  <si>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</si>
  <si>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</si>
  <si>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</si>
  <si>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</si>
  <si>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</si>
  <si>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</si>
  <si>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</si>
  <si>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</si>
  <si>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</si>
  <si>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</si>
  <si>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</si>
  <si>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</si>
  <si>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</si>
  <si>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</si>
  <si>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</si>
  <si>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404-1-110/17-37</t>
  </si>
  <si>
    <t>Интраокуларна сочива са пратећим специфичним потрошним материјалом који је неопходан за њихову уградњу</t>
  </si>
  <si>
    <t>33731110   и 33662100</t>
  </si>
  <si>
    <t>Назив добављача: OFTAL C d.o.o.</t>
  </si>
  <si>
    <t>Интраокуларна тврда (ПММА) задњекоморна сочива</t>
  </si>
  <si>
    <t>Интраокуларна тврда (ПММА) предњекоморна сочива</t>
  </si>
  <si>
    <t xml:space="preserve">Натријум хијалуронат концентрације
1,4%-1,8%
</t>
  </si>
  <si>
    <t>Капсуларни тензиони прстен дијаметра 10 mm или већи</t>
  </si>
  <si>
    <t>Хидроксипро-пилметил целулоза 2%-2,5%</t>
  </si>
  <si>
    <t>ml</t>
  </si>
  <si>
    <t>комад</t>
  </si>
  <si>
    <t>IS180004</t>
  </si>
  <si>
    <t>IS180005</t>
  </si>
  <si>
    <t xml:space="preserve"> Biovision PMMA IOL / Intraokularno sočivo, PMMA</t>
  </si>
  <si>
    <t>B60125C</t>
  </si>
  <si>
    <t>B60125S</t>
  </si>
  <si>
    <t>Bio-Tech Vision Care, Indija</t>
  </si>
  <si>
    <t>SM180001</t>
  </si>
  <si>
    <t>Bio Hyalur PFS Plus / Viskoelastik, rastvor natrijum-hijaluronata, oftamologija</t>
  </si>
  <si>
    <t>/</t>
  </si>
  <si>
    <t>Bio-Tech Ophtalmics, Indija</t>
  </si>
  <si>
    <t>SM180009</t>
  </si>
  <si>
    <t>SM180010</t>
  </si>
  <si>
    <t>Capsular Tension Ring / Implant, kapsularni tezioni prsten</t>
  </si>
  <si>
    <t>EyeVisc PFS / Viskoelastik, rastvor natrijum-hijaluronata, oftamologija</t>
  </si>
  <si>
    <t>CTR 11</t>
  </si>
  <si>
    <t>Најнижа понуђена цена и економски најповољнија понуда за партију 9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</si>
</sst>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2" fillId="37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40</v>
      </c>
      <c r="B4" s="41"/>
      <c r="C4" s="41"/>
      <c r="D4" s="41"/>
      <c r="E4" s="31"/>
    </row>
    <row r="6" spans="1:13" ht="48" customHeight="1">
      <c r="A6" s="5" t="s">
        <v>0</v>
      </c>
      <c r="B6" s="5" t="s">
        <v>1</v>
      </c>
      <c r="C6" s="5" t="s">
        <v>33</v>
      </c>
      <c r="D6" s="5" t="s">
        <v>34</v>
      </c>
      <c r="E6" s="5" t="s">
        <v>35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33">
        <v>4</v>
      </c>
      <c r="B7" s="3" t="s">
        <v>41</v>
      </c>
      <c r="C7" s="32" t="s">
        <v>48</v>
      </c>
      <c r="D7" s="46" t="s">
        <v>50</v>
      </c>
      <c r="E7" s="47" t="s">
        <v>51</v>
      </c>
      <c r="F7" s="48" t="s">
        <v>53</v>
      </c>
      <c r="G7" s="3" t="s">
        <v>47</v>
      </c>
      <c r="H7" s="4"/>
      <c r="I7" s="30">
        <v>830</v>
      </c>
      <c r="J7" s="8">
        <v>620</v>
      </c>
      <c r="K7" s="30">
        <f>H7*I7</f>
        <v>0</v>
      </c>
      <c r="L7" s="1">
        <f>H7*J7</f>
        <v>0</v>
      </c>
      <c r="M7" s="29">
        <v>2</v>
      </c>
    </row>
    <row r="8" spans="1:13" s="2" customFormat="1" ht="74.25" customHeight="1">
      <c r="A8" s="33">
        <v>5</v>
      </c>
      <c r="B8" s="3" t="s">
        <v>42</v>
      </c>
      <c r="C8" s="32" t="s">
        <v>49</v>
      </c>
      <c r="D8" s="46" t="s">
        <v>50</v>
      </c>
      <c r="E8" s="48" t="s">
        <v>52</v>
      </c>
      <c r="F8" s="48" t="s">
        <v>53</v>
      </c>
      <c r="G8" s="3" t="s">
        <v>47</v>
      </c>
      <c r="H8" s="4"/>
      <c r="I8" s="30">
        <v>1100</v>
      </c>
      <c r="J8" s="8">
        <v>900</v>
      </c>
      <c r="K8" s="30">
        <f>H8*I8</f>
        <v>0</v>
      </c>
      <c r="L8" s="1">
        <f>H8*J8</f>
        <v>0</v>
      </c>
      <c r="M8" s="29">
        <v>2</v>
      </c>
    </row>
    <row r="9" spans="1:13" s="2" customFormat="1" ht="74.25" customHeight="1">
      <c r="A9" s="33">
        <v>9</v>
      </c>
      <c r="B9" s="3" t="s">
        <v>43</v>
      </c>
      <c r="C9" s="32" t="s">
        <v>54</v>
      </c>
      <c r="D9" s="49" t="s">
        <v>55</v>
      </c>
      <c r="E9" s="48" t="s">
        <v>56</v>
      </c>
      <c r="F9" s="48" t="s">
        <v>57</v>
      </c>
      <c r="G9" s="3" t="s">
        <v>46</v>
      </c>
      <c r="H9" s="4"/>
      <c r="I9" s="30">
        <v>1027</v>
      </c>
      <c r="J9" s="8">
        <v>649</v>
      </c>
      <c r="K9" s="30">
        <f>H9*I9</f>
        <v>0</v>
      </c>
      <c r="L9" s="1">
        <f>H9*J9</f>
        <v>0</v>
      </c>
      <c r="M9" s="29">
        <v>3</v>
      </c>
    </row>
    <row r="10" spans="1:13" s="2" customFormat="1" ht="74.25" customHeight="1">
      <c r="A10" s="33">
        <v>17</v>
      </c>
      <c r="B10" s="3" t="s">
        <v>44</v>
      </c>
      <c r="C10" s="32" t="s">
        <v>58</v>
      </c>
      <c r="D10" s="48" t="s">
        <v>60</v>
      </c>
      <c r="E10" s="48" t="s">
        <v>62</v>
      </c>
      <c r="F10" s="48" t="s">
        <v>57</v>
      </c>
      <c r="G10" s="3" t="s">
        <v>47</v>
      </c>
      <c r="H10" s="4"/>
      <c r="I10" s="30">
        <v>2685</v>
      </c>
      <c r="J10" s="8">
        <v>2100</v>
      </c>
      <c r="K10" s="30">
        <f>H10*I10</f>
        <v>0</v>
      </c>
      <c r="L10" s="1">
        <f>H10*J10</f>
        <v>0</v>
      </c>
      <c r="M10" s="29">
        <v>3</v>
      </c>
    </row>
    <row r="11" spans="1:13" s="2" customFormat="1" ht="74.25" customHeight="1">
      <c r="A11" s="33">
        <v>18</v>
      </c>
      <c r="B11" s="3" t="s">
        <v>45</v>
      </c>
      <c r="C11" s="32" t="s">
        <v>59</v>
      </c>
      <c r="D11" s="48" t="s">
        <v>61</v>
      </c>
      <c r="E11" s="48" t="s">
        <v>56</v>
      </c>
      <c r="F11" s="48" t="s">
        <v>57</v>
      </c>
      <c r="G11" s="3" t="s">
        <v>46</v>
      </c>
      <c r="H11" s="4"/>
      <c r="I11" s="30">
        <v>275</v>
      </c>
      <c r="J11" s="8">
        <v>234</v>
      </c>
      <c r="K11" s="30">
        <f>H11*I11</f>
        <v>0</v>
      </c>
      <c r="L11" s="1">
        <f>H11*J11</f>
        <v>0</v>
      </c>
      <c r="M11" s="29">
        <v>4</v>
      </c>
    </row>
    <row r="12" spans="1:13" ht="21.75" customHeight="1">
      <c r="A12" s="39" t="s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5">
        <f>K7+K8+K9+K10+K11</f>
        <v>0</v>
      </c>
      <c r="L12" s="7">
        <f>SUM(L7:L11)</f>
        <v>0</v>
      </c>
      <c r="M12" s="27">
        <v>0.1</v>
      </c>
    </row>
    <row r="13" spans="1:12" ht="18.75" customHeight="1">
      <c r="A13" s="38" t="s">
        <v>4</v>
      </c>
      <c r="B13" s="38"/>
      <c r="C13" s="38"/>
      <c r="D13" s="38"/>
      <c r="E13" s="38"/>
      <c r="F13" s="38"/>
      <c r="G13" s="38"/>
      <c r="H13" s="38"/>
      <c r="I13" s="38"/>
      <c r="J13" s="38"/>
      <c r="K13" s="36">
        <f>K12*0.1</f>
        <v>0</v>
      </c>
      <c r="L13" s="7">
        <f>L12*M12</f>
        <v>0</v>
      </c>
    </row>
    <row r="14" spans="1:12" ht="18" customHeight="1">
      <c r="A14" s="38" t="s">
        <v>3</v>
      </c>
      <c r="B14" s="38"/>
      <c r="C14" s="38"/>
      <c r="D14" s="38"/>
      <c r="E14" s="38"/>
      <c r="F14" s="38"/>
      <c r="G14" s="38"/>
      <c r="H14" s="38"/>
      <c r="I14" s="38"/>
      <c r="J14" s="38"/>
      <c r="K14" s="36">
        <f>K12+K13</f>
        <v>0</v>
      </c>
      <c r="L14" s="7">
        <f>SUM(L12:L13)</f>
        <v>0</v>
      </c>
    </row>
    <row r="17" ht="12.75">
      <c r="J17" s="37"/>
    </row>
  </sheetData>
  <sheetProtection/>
  <mergeCells count="5">
    <mergeCell ref="A13:J13"/>
    <mergeCell ref="A14:J14"/>
    <mergeCell ref="A12:J12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I19" sqref="I1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5" t="s">
        <v>40</v>
      </c>
      <c r="F2" s="45"/>
      <c r="G2" s="45"/>
      <c r="H2" s="45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37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SUM('Oftal C  d.o.o. - specifikacija'!K7:K11)</f>
        <v>0</v>
      </c>
      <c r="F6" s="18">
        <f>SUM('Oftal C  d.o.o. - specifikacija'!L7:L11)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2" t="s">
        <v>19</v>
      </c>
      <c r="F7" s="43"/>
      <c r="G7" s="44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4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36">
      <c r="B15" s="11" t="s">
        <v>26</v>
      </c>
      <c r="C15" s="12" t="s">
        <v>27</v>
      </c>
      <c r="D15" s="10"/>
      <c r="E15" s="24" t="s">
        <v>28</v>
      </c>
      <c r="F15" s="20" t="s">
        <v>63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51">
      <c r="B17" s="11" t="s">
        <v>29</v>
      </c>
      <c r="C17" s="12" t="s">
        <v>38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30</v>
      </c>
      <c r="C19" s="12" t="s">
        <v>31</v>
      </c>
    </row>
    <row r="20" spans="2:3" ht="14.25">
      <c r="B20" s="16"/>
      <c r="C20" s="17"/>
    </row>
    <row r="21" spans="2:3" ht="15">
      <c r="B21" s="11" t="s">
        <v>32</v>
      </c>
      <c r="C21" s="26" t="s">
        <v>39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2018-01-15T13:57:01Z</dcterms:modified>
  <cp:category/>
  <cp:version/>
  <cp:contentType/>
  <cp:contentStatus/>
</cp:coreProperties>
</file>