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<sst xmlns="http://schemas.openxmlformats.org/spreadsheetml/2006/main" count="762" uniqueCount="549">
  <si>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</si>
  <si>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</si>
  <si>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</si>
  <si>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</si>
  <si>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</si>
  <si>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</si>
  <si>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</si>
  <si>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</si>
  <si>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</si>
  <si>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</si>
  <si>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</si>
  <si>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</si>
  <si>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</si>
  <si>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</si>
  <si>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</si>
  <si>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</si>
  <si>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</si>
  <si>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</si>
  <si>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Класичан сектор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</si>
  <si>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</si>
  <si>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</si>
  <si>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</si>
  <si>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</si>
  <si>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Централизована</t>
  </si>
  <si>
    <t>Отворени</t>
  </si>
  <si>
    <t>Предмет набавке</t>
  </si>
  <si>
    <t>Hemofarm a.d.</t>
  </si>
  <si>
    <t>tableta</t>
  </si>
  <si>
    <t>Galenika a.d.</t>
  </si>
  <si>
    <t>film tableta</t>
  </si>
  <si>
    <t>PharmaSwiss d.o.o.</t>
  </si>
  <si>
    <t>kapsula, tvrda</t>
  </si>
  <si>
    <t>УКУПНА ВРЕДНОСТ БЕЗ ПДВ</t>
  </si>
  <si>
    <t>ИЗНОС ПДВ</t>
  </si>
  <si>
    <t>УКУПНА ВРЕДНОСТ СА ПДВ</t>
  </si>
  <si>
    <t>ПРОЦЕЊЕНА ВРЕДНОСТ</t>
  </si>
  <si>
    <t>УГОВОРЕНА ВРЕДНОСТ (БЕЗ ПДВ)</t>
  </si>
  <si>
    <t>УГОВОРЕНА ВРЕДНОСТ (СА ПДВ)</t>
  </si>
  <si>
    <t>У хиљадама динара (за УЈН)</t>
  </si>
  <si>
    <t>Друга добра</t>
  </si>
  <si>
    <t>Број партије</t>
  </si>
  <si>
    <t>Заштићени назив понуђеног лека</t>
  </si>
  <si>
    <t>Јачина/ концентрација лека</t>
  </si>
  <si>
    <t>prašak za rastvor za infuziju</t>
  </si>
  <si>
    <t>40 mg</t>
  </si>
  <si>
    <t>bočica</t>
  </si>
  <si>
    <t>rastvor za injekciju</t>
  </si>
  <si>
    <t>ampula</t>
  </si>
  <si>
    <t>bočica staklena</t>
  </si>
  <si>
    <t xml:space="preserve">HEPARIN </t>
  </si>
  <si>
    <t>injekcioni špric</t>
  </si>
  <si>
    <t>rastvor za injekciju/ infuziju</t>
  </si>
  <si>
    <t>emulzija za infuziju</t>
  </si>
  <si>
    <t>kesa/boca staklena</t>
  </si>
  <si>
    <t>bočica/ bočica staklena</t>
  </si>
  <si>
    <t>SANDOSTATIN LAR</t>
  </si>
  <si>
    <t>Novartis Pharma Stein AG</t>
  </si>
  <si>
    <t>50 mg</t>
  </si>
  <si>
    <t>bočica staklena/ bočica</t>
  </si>
  <si>
    <t>prašak za rastvor za injekciju/ infuziju</t>
  </si>
  <si>
    <t>1 g</t>
  </si>
  <si>
    <t>500 mg</t>
  </si>
  <si>
    <t>rastvor za infuziju</t>
  </si>
  <si>
    <t>rastvor za injekciju u napunjenom injekcionom špricu</t>
  </si>
  <si>
    <t>100 mg</t>
  </si>
  <si>
    <t xml:space="preserve">RAPIDOL </t>
  </si>
  <si>
    <t>Lek farmacevtska družba d.d.</t>
  </si>
  <si>
    <t>100 mg/2 ml</t>
  </si>
  <si>
    <t>Cenexi SAS</t>
  </si>
  <si>
    <t xml:space="preserve">20 mg/4 ml </t>
  </si>
  <si>
    <t xml:space="preserve">Alkaloid a.d. </t>
  </si>
  <si>
    <t>1000 mg/100 ml</t>
  </si>
  <si>
    <t>ml</t>
  </si>
  <si>
    <t>Јединична цена</t>
  </si>
  <si>
    <t>20 mg/2 ml</t>
  </si>
  <si>
    <t>50 mg/5 ml</t>
  </si>
  <si>
    <t>pantoprazol 40 mg</t>
  </si>
  <si>
    <t>CONTROLOC / NOLPAZA/ PANTOPRAZOL Sandoz</t>
  </si>
  <si>
    <t>Takeda GmbH/ Krka d.d./Lek Farmaceutska družba d.d</t>
  </si>
  <si>
    <t>prašak za rastvor za injekciju</t>
  </si>
  <si>
    <t>4</t>
  </si>
  <si>
    <t>esomeprazol 40 mg</t>
  </si>
  <si>
    <t>NEXIUM /PEPTIX</t>
  </si>
  <si>
    <t>AstraZeneca AB/ Hemofarm A.D</t>
  </si>
  <si>
    <t>12</t>
  </si>
  <si>
    <t>palonosetron 0,25 mg</t>
  </si>
  <si>
    <t>0124574</t>
  </si>
  <si>
    <t>ALOXI</t>
  </si>
  <si>
    <t>Helsinn Birex Pharmaceuticals Ltd; PharmaSwiss d.o.o.</t>
  </si>
  <si>
    <t>0,25 mg/5 ml</t>
  </si>
  <si>
    <t xml:space="preserve">aprepitant </t>
  </si>
  <si>
    <t>EMEND</t>
  </si>
  <si>
    <t>Merck Sharp &amp; Dohme B.V.</t>
  </si>
  <si>
    <t>1 po 125 mg, 2 po 80 mg</t>
  </si>
  <si>
    <t>blister</t>
  </si>
  <si>
    <t>budesonid</t>
  </si>
  <si>
    <t>Budenofalk®</t>
  </si>
  <si>
    <t>DR. FALK PHARMA GMBH</t>
  </si>
  <si>
    <t>rektalna pena</t>
  </si>
  <si>
    <t xml:space="preserve"> 1,2 g (2 mg/doza)</t>
  </si>
  <si>
    <t>kontejner pod pritiskom</t>
  </si>
  <si>
    <t>17</t>
  </si>
  <si>
    <t>mesalazin 1 g</t>
  </si>
  <si>
    <t>PENTASA®</t>
  </si>
  <si>
    <t>FERRING – LEČIVA, A.S.</t>
  </si>
  <si>
    <t>rektalna suspenzija</t>
  </si>
  <si>
    <t>1 g/100 ml</t>
  </si>
  <si>
    <t>18</t>
  </si>
  <si>
    <t>mesalazin 4 g</t>
  </si>
  <si>
    <t>5129473</t>
  </si>
  <si>
    <t>SALOFALK</t>
  </si>
  <si>
    <t>Dr Falk Pharma GmbH</t>
  </si>
  <si>
    <t>4 g/60 ml</t>
  </si>
  <si>
    <t>tiamin  100 mg</t>
  </si>
  <si>
    <t>0051750</t>
  </si>
  <si>
    <t>VITAMIN B1 ALKALOID</t>
  </si>
  <si>
    <t>100 mg/1 ml</t>
  </si>
  <si>
    <t>22</t>
  </si>
  <si>
    <t>piridoksin (vitamin B6) 50 mg</t>
  </si>
  <si>
    <t>0051351</t>
  </si>
  <si>
    <t xml:space="preserve">BEDOXIN </t>
  </si>
  <si>
    <t>injekcija</t>
  </si>
  <si>
    <t>50 mg/2 ml</t>
  </si>
  <si>
    <t>alfa-okso-(R,S)-izoleucin, kalcijumova so, alfa-okso-leucin, kalcijumova so, alfa-okso-fenilalanin, kalcijumova so, alfa-okso-valin, kalcijumova so, alfa-hidroksi-(R,S)-metionin, kalcijumova so, lizin, treonin, triptofan, histidin, tirozin</t>
  </si>
  <si>
    <t>KETOSTERIL</t>
  </si>
  <si>
    <t xml:space="preserve"> Labesfal-Laboratorios Almiro S.A.</t>
  </si>
  <si>
    <t>67 mg + 101 mg + 68 mg + 86 mg + 59 mg + 75 mg + 53 mg + 23 mg + 38 mg + 30 mg</t>
  </si>
  <si>
    <t>26</t>
  </si>
  <si>
    <t>heparin 5000 i.j./1 ml</t>
  </si>
  <si>
    <t>0062036</t>
  </si>
  <si>
    <t>5000 i.j./1 ml</t>
  </si>
  <si>
    <t>47</t>
  </si>
  <si>
    <t>rivaroksaban 10 mg</t>
  </si>
  <si>
    <t>1069600</t>
  </si>
  <si>
    <t>XARELTO</t>
  </si>
  <si>
    <t>Bayer Healthcare Manufacturing S.R.L.; Bayer Pharma AG</t>
  </si>
  <si>
    <t>10 mg</t>
  </si>
  <si>
    <t>54</t>
  </si>
  <si>
    <t>etamsilat 250 mg</t>
  </si>
  <si>
    <t>0066070</t>
  </si>
  <si>
    <t>DICYNONE</t>
  </si>
  <si>
    <t>250 mg/2 ml</t>
  </si>
  <si>
    <t>56</t>
  </si>
  <si>
    <t>hidroksokobalamin 2500 mcg</t>
  </si>
  <si>
    <t>0051560</t>
  </si>
  <si>
    <t xml:space="preserve">OHB 12 </t>
  </si>
  <si>
    <t>2500 mcg/2 ml</t>
  </si>
  <si>
    <t>62</t>
  </si>
  <si>
    <t>hidroksietilskrob 6%, natrijum-hlorid 500 ml</t>
  </si>
  <si>
    <t>0179345</t>
  </si>
  <si>
    <t>HETASORB 6%</t>
  </si>
  <si>
    <t>500 ml (60 g/l + 9 g/l)</t>
  </si>
  <si>
    <t>boca staklena</t>
  </si>
  <si>
    <t>66</t>
  </si>
  <si>
    <t>aminokiseline 8% 500 ml</t>
  </si>
  <si>
    <t>0174030</t>
  </si>
  <si>
    <t>HEPASOL 8%</t>
  </si>
  <si>
    <t xml:space="preserve">Hemomont d.o.o. </t>
  </si>
  <si>
    <t>500 ml (4,64 g/l + 10,72 g/l + 0,52 g/l + 0,88 g/l + 5,82 g/l + 2,8 g/l + 10,4 g/l + 13,09 g/l + 6,88 g/l + 1,1 g/l + 5,73 g/l + 2,24 g/l + 4,42 g/l + 4,4 g/l + 0,7 g/l + 10,08 g/l</t>
  </si>
  <si>
    <t>boca</t>
  </si>
  <si>
    <t>72</t>
  </si>
  <si>
    <t>ulje soje prečišćeno 20% / ulje soje, rafinisano, trigliceridi, srednje dužine lanca 20%, 100 ml</t>
  </si>
  <si>
    <t>INTRALIPID/ LIPOFUNDIN MCT/ LCT 20%</t>
  </si>
  <si>
    <t>Fresenius Kabi ab/B. Braun Melsungen AG</t>
  </si>
  <si>
    <t>100 ml (200 g/l)</t>
  </si>
  <si>
    <t>76</t>
  </si>
  <si>
    <t>glukoza 5%, boca staklena 100 ml</t>
  </si>
  <si>
    <t>0173900</t>
  </si>
  <si>
    <t>GLUCOSE 5% FRESENIUS</t>
  </si>
  <si>
    <t>Fresenius Kabi Italia S.R.L.</t>
  </si>
  <si>
    <t>100 ml (5%)</t>
  </si>
  <si>
    <t>77</t>
  </si>
  <si>
    <t>glukoza 5%, boca plastična 500 ml</t>
  </si>
  <si>
    <t>GLUCOSI INFUNDIBILE  5%/ GLUKOZA 5% B.BRAUN</t>
  </si>
  <si>
    <t>Hemofarm a.d./B.Braun Melsungen AG; B.Braun Medical SA; B.Braun Pharmaceuticals S.A.</t>
  </si>
  <si>
    <t>500 ml (5%)</t>
  </si>
  <si>
    <t xml:space="preserve">boca </t>
  </si>
  <si>
    <t>78</t>
  </si>
  <si>
    <t>glukoza 5%, boca staklena 500 ml</t>
  </si>
  <si>
    <t>0173901</t>
  </si>
  <si>
    <t>80</t>
  </si>
  <si>
    <t>glukoza 10%, boca plastična 500 ml</t>
  </si>
  <si>
    <t>GLUCOSI INFUNDIBILE  10%/ GLUKOZA 10% B.BRAUN</t>
  </si>
  <si>
    <t>500 ml (10%)</t>
  </si>
  <si>
    <t>84</t>
  </si>
  <si>
    <t>alanin, arginin, glicin, histidin, izoleucin, lizin, metionin, fenilalanin, prolin, serin, treonin, triptofan, tirozin, valin, natrijum-acetat, natrijum-glicerofosfat, kalijum-hlorid, magnezijum-hlorid, glukoza, kalcijum-hlorid, maslinovo i sojino ulje, mešavina za centralni i periferni venski kateter, do 1250 kcal, 1000 ml i 2000 ml</t>
  </si>
  <si>
    <t>0171121</t>
  </si>
  <si>
    <t>OLICLINOMEL N4-550E</t>
  </si>
  <si>
    <t>Baxter S.A.</t>
  </si>
  <si>
    <t>2000 ml (11,39 g/l + 6,33 g/l + 5,67 g/l + 2,64 g/l + 3,3 g/l + 4,02 g/l + 3,19 g/l + 2,2 g/l + 3,08 g/l + 3,74 g/l + 2,75 g/l + 2,31 g/l + 0,99 g/l + 0,22 g/l + 3,19 g/l + 2,45 g/l + 5,36 g/l + 2,98 g/l + 1,12 g/l + 200 g/l + 0,74 g/l + 100 g/l)</t>
  </si>
  <si>
    <t>0171120</t>
  </si>
  <si>
    <t>1000 ml (11,39 g/l + 6,33 g/l + 5,67 g/l + 2,64 g/l + 3,3 g/l + 4,02 g/l + 3,19 g/l + 2,2 g/l + 3,08 g/l + 3,74 g/l + 2,75 g/l + 2,31 g/l + 0,99 g/l + 0,22 g/l + 3,19 g/l + 2,45 g/l + 5,36 g/l + 2,98  g/l + 1,12 g/l + 200 g/l + 0,74g/l + 100g/l)</t>
  </si>
  <si>
    <t>alanin, arginin, glicin, histidin, izoleucin, lizin, metionin, fenilalanin, prolin, serin, treonin, triptofan, tirozin, valin, natrijum-acetat, natrijum-glicerofosfat, kalijum-hlorid, magnezijum-hlorid, glukoza, kalcijum-hlorid, maslinovo i sojino ulje, mešavina za centralni venski kateter, sa visokim sadržajem aminokiselina, 1000 ml i 2000 ml</t>
  </si>
  <si>
    <t>0171123</t>
  </si>
  <si>
    <t>OLICLINOMEL N7-1000E</t>
  </si>
  <si>
    <t>1000 ml (20,7g/l + 11,5 g/l + 10,3 g/l + 4,8 g/l + 6 g/l + 7,3 g/l + 5,8 g/l + 4 g/l + 5,6 g/l + 6,8 g/l + 5 g/l + 4,2 g/l + 1,8 g/l + 0,4 g/l + 5,8 g/l + 6,12 g/l + 5,36 g/l + 4,47 g/l + 1,12 g/l + 400 g/l + 0,74 g/l + 200 g/l)</t>
  </si>
  <si>
    <t>0171124</t>
  </si>
  <si>
    <t>2000 ml (20,7g/l + 11,5g/l + 10,3g/l + 4,8g/l + 6g/l + 7,3g/l + 5,8g/l + 4g/l + 5,6g/l + 6,8g/l + 5g/l + 4,2g/l + 1,8g/l + 0,4g/l + 5,8g/l + 6,12g/l + 5,36g/l + 4,47g/l + 1,12g/l + 400g/l + 0,74g/l + 200g/l)</t>
  </si>
  <si>
    <t>88</t>
  </si>
  <si>
    <t>natrijum hlorid, kalijum hlorid, kalcijum hlorid (Ringerov rastvor), kesa 500 ml</t>
  </si>
  <si>
    <t>0175331</t>
  </si>
  <si>
    <t>RINGEROV RASTVOR</t>
  </si>
  <si>
    <t>Bieffe Medital S.A.; Baxter Healthcare LTD; Baxter S.A.</t>
  </si>
  <si>
    <t>500 ml (8,6 g/l + 0,3 g/l + 0,33 g/l)</t>
  </si>
  <si>
    <t>kesa</t>
  </si>
  <si>
    <t>89</t>
  </si>
  <si>
    <t>natrijum hlorid, kalijum hlorid, kalcijum hlorid (Ringerov rastvor), boca plastična 500 ml</t>
  </si>
  <si>
    <t xml:space="preserve">RINGEROV RASTVOR B.BRAUN/ NATRII CHLORIDI INFUNDIBILE COMP. (Ringerov rastv) </t>
  </si>
  <si>
    <t>B.Braun
Melsungen AG;
B.Braun
Pharmaceutical
s S.A./Hemofarm a.d.</t>
  </si>
  <si>
    <t>500 ml (8,6 g/l + 0,3 g/l+ 0,33 g/l)</t>
  </si>
  <si>
    <t>91</t>
  </si>
  <si>
    <t>natrijum hlorid, kalijum hlorid, kalcijum hlorid, natrijum laktat (Hartmanov rastvor), kesa 500 ml</t>
  </si>
  <si>
    <t>0175420</t>
  </si>
  <si>
    <t>HARTMANOV RASTVOR</t>
  </si>
  <si>
    <t>500 ml (6 g/l + 0,4 g/l + 0,27 g/l + 3,2 g/l)</t>
  </si>
  <si>
    <t>92</t>
  </si>
  <si>
    <t>natrijum hlorid, kalijum hlorid, kalcijum hlorid, natrijum laktat (Hartmanov rastvor), boca plastična 500 ml</t>
  </si>
  <si>
    <t>HARTMANOV RASTVOR/ HARTMANOV RASTVOR B.BRAUN</t>
  </si>
  <si>
    <t>500 ml (6,02 g/l + 0,373 g/l + 0,294 g/l + 3,25 g/l) / (6 g/l + 0,4 g/l + 0,27g/l + 6,24 g/l)</t>
  </si>
  <si>
    <t>94</t>
  </si>
  <si>
    <t>manitol 10%</t>
  </si>
  <si>
    <t>0400431</t>
  </si>
  <si>
    <t>MANITOL</t>
  </si>
  <si>
    <t>500 ml 10%</t>
  </si>
  <si>
    <t>95</t>
  </si>
  <si>
    <t>manitol 20%</t>
  </si>
  <si>
    <t>0400430</t>
  </si>
  <si>
    <t>250 ml 20%</t>
  </si>
  <si>
    <t>97</t>
  </si>
  <si>
    <t>glukoza, natrijum-hlorid, natrijum-laktat, kalcijum-hlorid, magnezijum-hlorid, 2000 ml</t>
  </si>
  <si>
    <t>9175730</t>
  </si>
  <si>
    <t>DIANEAL PD4</t>
  </si>
  <si>
    <t xml:space="preserve"> Baxter Healthcare S.A.; Baxter Manufacturing Sp.z.o.o.</t>
  </si>
  <si>
    <t>rastvor za peritonealnu dijalizu</t>
  </si>
  <si>
    <t>2000 ml (1,36% m/v+(13,6 g/l)+5,38 g/l+4,48 g/l+0,184 g/l+0,051g/l)</t>
  </si>
  <si>
    <t>glukoza, natrijum-hlorid, natrijum-laktat, kalcijum-hlorid, magnezijum-hlorid, 2500 ml</t>
  </si>
  <si>
    <t>9175731</t>
  </si>
  <si>
    <t>2500 ml (1,36% m/v+(13,6 g/l)+5,38 g/l+4,48 g/l+0,184 g/l+0,051g/l)</t>
  </si>
  <si>
    <t>99</t>
  </si>
  <si>
    <t>glukoza, natrijum-hlorid, natrijum-laktat, kalcijum-hlorid, magnezijum-hlorid, 5000 ml</t>
  </si>
  <si>
    <t>9175732</t>
  </si>
  <si>
    <t>5000 ml (1,36% m/v+(13,6 g/l)+5,38 g/l+4,48 g/l+0,184 g/l+0,051g/l)</t>
  </si>
  <si>
    <t>9175733</t>
  </si>
  <si>
    <t>2000 ml (2,27% m/v+(22,7 g/l)+5,38 g/l+4,48 g/l+0,184 g/l+0,051g/l)</t>
  </si>
  <si>
    <t>101</t>
  </si>
  <si>
    <t>9175734</t>
  </si>
  <si>
    <t>2500 ml (2,27% m/v+(22,7 g/l)+5,38 g/l+4,48 g/l+0,184 g/l+0,051g/l)</t>
  </si>
  <si>
    <t>9175735</t>
  </si>
  <si>
    <t>5000 ml  (2,27% m/v+(22,7 g/l)+5,38 g/l+4,48 g/l+0,184 g/l+0,051 g/l)</t>
  </si>
  <si>
    <t>103</t>
  </si>
  <si>
    <t>9175736</t>
  </si>
  <si>
    <t>2000 ml (3,86% m/v+(38,6 g/l)+5,38 g/l+4,48 g/l+0,184 g/l+0,051 g/l)</t>
  </si>
  <si>
    <t>104</t>
  </si>
  <si>
    <t>2500 ml (3,86% m/v + (38,6 g/l)+5,38 g/l+4,48 g/l+0,184 g/l+0,051 g/l)</t>
  </si>
  <si>
    <t>105</t>
  </si>
  <si>
    <t>5000 ml  (3,86% m/v+(38,6 g/l)+5,38 g/l+4,48 g/l+0,184 g/l+0,051 g/l)</t>
  </si>
  <si>
    <t>106</t>
  </si>
  <si>
    <t>tirozin, triptofan, fenilalanin, treonin, serin, prolin, glicin, alanin, valin, metionin, izoleucin, leucin, lizin, histidin, arginin, kalcijum-hlorid, magnezijum-hlorid, natrijum-laktat, natrijum-hlorid, 2000 ml</t>
  </si>
  <si>
    <t>9175739</t>
  </si>
  <si>
    <t>NUTRINEAL PD4</t>
  </si>
  <si>
    <t xml:space="preserve"> Baxter Healthcare S.A.</t>
  </si>
  <si>
    <t>2000 ml (0,3 g/l+0,27 g/l+0,57 g/l+0,646 g/l+0,51 g/l+0,595 g/l+0,51 g/l+0,951 g/l+1,393 g/l+0,85 g/l+0,85 g/l+1,02 g/l+0,955 g/l+0,714 g/l+1,071 g/l+0,184 g/l+0,0508 g/l+4,48 g/l+5,38 g/l</t>
  </si>
  <si>
    <t>107</t>
  </si>
  <si>
    <t>ikodekstrin, natrijum-hlorid, natrijum(S)-laktat, kalcijum-hlorid, magnezijum-hlorid, 2000 ml</t>
  </si>
  <si>
    <t>9175741</t>
  </si>
  <si>
    <t>EXTRANEAL</t>
  </si>
  <si>
    <t>2000 ml (7,5% (75 g/l)+5,4 g/l+4,5 g/l+0,257 g/l+0,051 g/l)</t>
  </si>
  <si>
    <t>124</t>
  </si>
  <si>
    <t>natrijum hidrogenkarbonat 8,4%</t>
  </si>
  <si>
    <t>0133110</t>
  </si>
  <si>
    <t>NATRIUMBICARBONAT FRESENIUS 8,4%</t>
  </si>
  <si>
    <t>Fresenius Kabi Austria GmbH</t>
  </si>
  <si>
    <t>100 ml (8,4%)</t>
  </si>
  <si>
    <t>125</t>
  </si>
  <si>
    <t>natrijum hlorid 0,9% (fiziološki rastvor), kesa 100 ml</t>
  </si>
  <si>
    <t>0170350</t>
  </si>
  <si>
    <t>NATRII CHLORIDI INFUNDIBILE 0,9%</t>
  </si>
  <si>
    <t>Bieffe Medital S.A.; Bieffe Medital SPA; Baxter Healthcare LTD; Baxter S.A.; Baxter Healthcare S.A.</t>
  </si>
  <si>
    <t>100 ml (9 g/l)</t>
  </si>
  <si>
    <t>natrijum hlorid 0,9% (fiziološki rastvor), boca staklena 100 ml</t>
  </si>
  <si>
    <t>0175582</t>
  </si>
  <si>
    <t>SODIUM CHLORIDE</t>
  </si>
  <si>
    <t>natrijum hlorid 0,9% (fiziološki rastvor), kesa 250 ml</t>
  </si>
  <si>
    <t>0175351</t>
  </si>
  <si>
    <t>250 ml (9 g/l)</t>
  </si>
  <si>
    <t>131</t>
  </si>
  <si>
    <t>natrijum hlorid 0,9% (fiziološki rastvor), kesa 500 ml</t>
  </si>
  <si>
    <t>0175352</t>
  </si>
  <si>
    <t>500 ml (9 g/l)</t>
  </si>
  <si>
    <t>132</t>
  </si>
  <si>
    <t>natrijum hlorid 0,9% (fiziološki rastvor), boca plastična 500 ml</t>
  </si>
  <si>
    <t>NATRII CHLORIDI INFUNDIBILE/ NATRIJUM  HLORID 0.9% B.BRAUN</t>
  </si>
  <si>
    <t>Hemofarm a.d./B.Braun Melsungen AG; B.Braun Medical SA; B.Braun Pharmaceuticals S.A</t>
  </si>
  <si>
    <t>500 ml (9g/l)</t>
  </si>
  <si>
    <t>natrijum hlorid 0,9% (fiziološki rastvor), boca staklena 500 ml</t>
  </si>
  <si>
    <t>0175581</t>
  </si>
  <si>
    <t>Fresenius Kabi Italia S.R.L./Fresenius Kabi deutchland gmbh</t>
  </si>
  <si>
    <t xml:space="preserve"> 500 ml (9g/l)</t>
  </si>
  <si>
    <t>143</t>
  </si>
  <si>
    <t>urapidil 25 mg</t>
  </si>
  <si>
    <t>0103290</t>
  </si>
  <si>
    <t>EBRANTIL 25</t>
  </si>
  <si>
    <t>Takeda  GmbH;
Takeda Austria GmbH</t>
  </si>
  <si>
    <t>rastvor za injekciju/infuziju</t>
  </si>
  <si>
    <t xml:space="preserve"> 25 mg/5 ml</t>
  </si>
  <si>
    <t>urapidil 50 mg</t>
  </si>
  <si>
    <t>0103291</t>
  </si>
  <si>
    <t>EBRANTIL 50</t>
  </si>
  <si>
    <t xml:space="preserve"> 50 mg/10 ml</t>
  </si>
  <si>
    <t>zofenopril 7,5 mg</t>
  </si>
  <si>
    <t>1103462</t>
  </si>
  <si>
    <t>ZOFECARD</t>
  </si>
  <si>
    <t>A. Menarini Manufacturing Logistics and Services  S.R.L.</t>
  </si>
  <si>
    <t>7,5 mg</t>
  </si>
  <si>
    <t xml:space="preserve">menotrofin 75 i.j. </t>
  </si>
  <si>
    <t>MENOPUR/ MERIONAL</t>
  </si>
  <si>
    <t>Ferring GmbH/IBSA Institut Biochemique S.A.</t>
  </si>
  <si>
    <t>prašak i rastvarač za rastvor za injekciju</t>
  </si>
  <si>
    <t>1ml (75 i.j. FSH/75 i.j. LH) / 75 i.j.</t>
  </si>
  <si>
    <t>liobočica/ bočica</t>
  </si>
  <si>
    <t>urofolitropin 75 i.j.</t>
  </si>
  <si>
    <t>0044412</t>
  </si>
  <si>
    <t>FOSTIMON</t>
  </si>
  <si>
    <t>IBSA Institut Biochemique S.A.</t>
  </si>
  <si>
    <t>75 i.j./ml</t>
  </si>
  <si>
    <t>liobočica</t>
  </si>
  <si>
    <t>176</t>
  </si>
  <si>
    <t>folitropin beta 300 i.j.</t>
  </si>
  <si>
    <t>0044230</t>
  </si>
  <si>
    <t>PUREGON</t>
  </si>
  <si>
    <t xml:space="preserve">Organon Ireland Limited/N.V ORGANON </t>
  </si>
  <si>
    <t>rastvor za injekciju u ulošku</t>
  </si>
  <si>
    <t>300 i.j./0,36 ml</t>
  </si>
  <si>
    <t>uložak</t>
  </si>
  <si>
    <t>177</t>
  </si>
  <si>
    <t>folitropin beta 600 i.j.</t>
  </si>
  <si>
    <t>0044231</t>
  </si>
  <si>
    <t>600 i.j./0,72 ml</t>
  </si>
  <si>
    <t>178</t>
  </si>
  <si>
    <t>folitropin beta 900 i.j.</t>
  </si>
  <si>
    <t>0044232</t>
  </si>
  <si>
    <t>900 i.j./1,08 ml</t>
  </si>
  <si>
    <t>180</t>
  </si>
  <si>
    <t>korifolitropin alfa 100 mcg</t>
  </si>
  <si>
    <t>0044406</t>
  </si>
  <si>
    <t>Elonva®</t>
  </si>
  <si>
    <t>100 mcg/0,5 ml</t>
  </si>
  <si>
    <t>injekcioni  špric</t>
  </si>
  <si>
    <t>181</t>
  </si>
  <si>
    <t>korifolitropin alfa 150 mcg</t>
  </si>
  <si>
    <t>0044405</t>
  </si>
  <si>
    <t>150 mcg/0,5 ml</t>
  </si>
  <si>
    <t>184</t>
  </si>
  <si>
    <t>oksitocin 10 i.j.</t>
  </si>
  <si>
    <t>0140150</t>
  </si>
  <si>
    <t>OXYTOCIN SYNTHETIC</t>
  </si>
  <si>
    <t>Gedeon Richter PLC</t>
  </si>
  <si>
    <t>10 i.j./ml</t>
  </si>
  <si>
    <t>oktreotid 20 mg</t>
  </si>
  <si>
    <t>0049196</t>
  </si>
  <si>
    <t>prašak i rastvarač za suspenziju za injekciju</t>
  </si>
  <si>
    <t>191</t>
  </si>
  <si>
    <t>ganireliks 0,25 mg</t>
  </si>
  <si>
    <t>0049220</t>
  </si>
  <si>
    <t>ORGALUTRAN</t>
  </si>
  <si>
    <t>0,25 mg/0,5 ml</t>
  </si>
  <si>
    <t>193</t>
  </si>
  <si>
    <t>betametazon</t>
  </si>
  <si>
    <t>0047286</t>
  </si>
  <si>
    <t>DIPROPHOS</t>
  </si>
  <si>
    <t>Schering Plough</t>
  </si>
  <si>
    <t>(2 mg + 5 mg)/ml</t>
  </si>
  <si>
    <t>196</t>
  </si>
  <si>
    <t>metilprednizolon depo 40 mg</t>
  </si>
  <si>
    <t>0047212</t>
  </si>
  <si>
    <t>LEMOD DEPO</t>
  </si>
  <si>
    <t>suspenzija za injekciju</t>
  </si>
  <si>
    <t>40 mg/1 ml</t>
  </si>
  <si>
    <t>208</t>
  </si>
  <si>
    <t>cefazolin 1 g</t>
  </si>
  <si>
    <t>PRIMACEPH/ CEFAZOLIN PHARMANOVA/ CEFAZOLIN</t>
  </si>
  <si>
    <t>PharmaSwiss d.o.o./PJSC SIC "Borshchahivskiy CPP" ./Galenika a.d</t>
  </si>
  <si>
    <t>216</t>
  </si>
  <si>
    <t>ceftriakson 1 g</t>
  </si>
  <si>
    <t>AZARAN /LONGACEPH /LENDACIN/ CEFTRIAXON-MIP/ CEFTRIAKSON PHARMANOVA</t>
  </si>
  <si>
    <t xml:space="preserve">Hemofarm a.d./Galenika a.d./Sandoz GmbH/Chephasaar Chem. Pharm./PJSC SIC "Borshchahivskiy CPP" </t>
  </si>
  <si>
    <t>prašak i rastvarač za rastvor za injekciju/prašak za rastvor za injekciju/ infuziju</t>
  </si>
  <si>
    <t>220</t>
  </si>
  <si>
    <t>meropenem 500 mg</t>
  </si>
  <si>
    <t>0029755</t>
  </si>
  <si>
    <t>ITANEM</t>
  </si>
  <si>
    <t>Galenika a.d./</t>
  </si>
  <si>
    <t>222</t>
  </si>
  <si>
    <t>ertapenem natrijum 1 g</t>
  </si>
  <si>
    <t>0029780</t>
  </si>
  <si>
    <t>INVANZ</t>
  </si>
  <si>
    <t>Laboratories Merck Sharp &amp; Dohme</t>
  </si>
  <si>
    <t>prašak za koncentrat za rastvor za infuziju</t>
  </si>
  <si>
    <t>bočica, 1 po 1 g</t>
  </si>
  <si>
    <t>236</t>
  </si>
  <si>
    <t>ciprofloksacin 100 mg</t>
  </si>
  <si>
    <t>MAROCEN  /CITERAL</t>
  </si>
  <si>
    <t>Hemofarm a.d./Alkaloid d.o.o.</t>
  </si>
  <si>
    <t>rastvor/ koncentrat za rastvor za infuziju</t>
  </si>
  <si>
    <t>bočica/ ampula</t>
  </si>
  <si>
    <t>241</t>
  </si>
  <si>
    <t>moksifloksacin 400 mg</t>
  </si>
  <si>
    <t>ELFONIS/ MOKSIFLOKSACIN PHARMAS</t>
  </si>
  <si>
    <t>Hemofarm A.D/Pharmathen S.A.</t>
  </si>
  <si>
    <t xml:space="preserve">rastvor za infuziju </t>
  </si>
  <si>
    <t>400 mg/250 ml</t>
  </si>
  <si>
    <t>boca staklena/ boca</t>
  </si>
  <si>
    <t>242</t>
  </si>
  <si>
    <t>vankomicin 500 mg</t>
  </si>
  <si>
    <t>VANCOMYCIN-MIP/ VANCOMYCINE/ ADIMICIN/ EDICIN</t>
  </si>
  <si>
    <t>Chephasaar Chem. Pharm./Xellia Pharmaceuticals Aps/Merchle GmBH; Xellia Pharmaceuticals APS/Lek farmacevtska družba d.d.</t>
  </si>
  <si>
    <t>injekcija/ prašak/ liofilizat za rastvor za infuziju</t>
  </si>
  <si>
    <t>246</t>
  </si>
  <si>
    <t>kolistimetat-natrijum 1 Mi.j.</t>
  </si>
  <si>
    <t>COLISTIN Alvogen</t>
  </si>
  <si>
    <t>Alvogen Pharma d.o.o.
Xellia Pharmaceuticals APS</t>
  </si>
  <si>
    <t>1.000.000 i.j.</t>
  </si>
  <si>
    <t>248</t>
  </si>
  <si>
    <t>linezolid tbl 600 mg</t>
  </si>
  <si>
    <t>ZENIX/ ZYVOX</t>
  </si>
  <si>
    <t>Hemofarm a.d/.Neolpharma, INC</t>
  </si>
  <si>
    <t>600 mg</t>
  </si>
  <si>
    <t>251</t>
  </si>
  <si>
    <t>flukonazol 200 mg</t>
  </si>
  <si>
    <t>DIFLUCAN/ FLUCONAL/ FLUCONAZOLE B.BRAUN</t>
  </si>
  <si>
    <t>FAREVA AMBOISE/Hemofarm a.d.//B.Braun Medical SA</t>
  </si>
  <si>
    <t>200 mg/100 ml</t>
  </si>
  <si>
    <t>kesa/ kontejner plastični/ bočica staklena</t>
  </si>
  <si>
    <t>254</t>
  </si>
  <si>
    <t>vorikonazol tbl 50 mg</t>
  </si>
  <si>
    <t>VFEND</t>
  </si>
  <si>
    <t>R-PHARM GERMANY GMBH</t>
  </si>
  <si>
    <t>256</t>
  </si>
  <si>
    <t>kaspofungin 50 mg</t>
  </si>
  <si>
    <t>0327560</t>
  </si>
  <si>
    <t>CANCIDAS</t>
  </si>
  <si>
    <t>257</t>
  </si>
  <si>
    <t>kaspofungin 70 mg</t>
  </si>
  <si>
    <t>0327561</t>
  </si>
  <si>
    <t>70 mg</t>
  </si>
  <si>
    <t>283</t>
  </si>
  <si>
    <t>diklofenak tbl/kaps 75 mg</t>
  </si>
  <si>
    <t>RAPTEN DUO/ DIKLOFEN DUO</t>
  </si>
  <si>
    <t>Hemofarm a.d./Galenika a.d.</t>
  </si>
  <si>
    <t>tableta/ kapsula sa modifikovanim oslobađanjem, tvrda</t>
  </si>
  <si>
    <t>75 mg</t>
  </si>
  <si>
    <t>tableta/ kapsula</t>
  </si>
  <si>
    <t>aceklofenak 100 mg</t>
  </si>
  <si>
    <t>1162555</t>
  </si>
  <si>
    <t>AFLAMIL</t>
  </si>
  <si>
    <t>289</t>
  </si>
  <si>
    <t>lornoksikam 8 mg</t>
  </si>
  <si>
    <t>Xefo®rapid</t>
  </si>
  <si>
    <t>TAKEDA  GMBH/ TAKEDA PHARMA A/S</t>
  </si>
  <si>
    <t>8 mg</t>
  </si>
  <si>
    <t>ibuprofen tbl 600 mg</t>
  </si>
  <si>
    <t>300</t>
  </si>
  <si>
    <t>rokuronijum bromid 50 mg</t>
  </si>
  <si>
    <t>0082052</t>
  </si>
  <si>
    <t>ESMERON</t>
  </si>
  <si>
    <t xml:space="preserve">N.V. Organon </t>
  </si>
  <si>
    <t>304</t>
  </si>
  <si>
    <t>botulinum toksin tip A</t>
  </si>
  <si>
    <t>0082115</t>
  </si>
  <si>
    <t>Botox®</t>
  </si>
  <si>
    <t>ALLERGAN PHARMACEUTICALS IRELAND</t>
  </si>
  <si>
    <t>100 j.</t>
  </si>
  <si>
    <t>bočice staklena</t>
  </si>
  <si>
    <t>314</t>
  </si>
  <si>
    <t>propofol 200 mg</t>
  </si>
  <si>
    <t>PROPOFOL 1% Fresenius/ PROPOFOL LIPURO 1%</t>
  </si>
  <si>
    <t>Fresenius Kabi/B. Braun Melsungen AG</t>
  </si>
  <si>
    <t>rastvor za injekciju/ emulzija za injekciju/ infuziju</t>
  </si>
  <si>
    <t>200 mg/20 ml</t>
  </si>
  <si>
    <t>315</t>
  </si>
  <si>
    <t>propofol 500 mg</t>
  </si>
  <si>
    <t>500 mg/50 ml</t>
  </si>
  <si>
    <t>316</t>
  </si>
  <si>
    <t>propofol 1000 mg</t>
  </si>
  <si>
    <t>318</t>
  </si>
  <si>
    <t>bupivakain sa glukozom 20 mg</t>
  </si>
  <si>
    <t>0081583</t>
  </si>
  <si>
    <t>MARCAINE SPINAL 0,5% HEAVY</t>
  </si>
  <si>
    <t>320</t>
  </si>
  <si>
    <t>bupivakain 100 mg</t>
  </si>
  <si>
    <t>0081581</t>
  </si>
  <si>
    <t>MARCAINE 0,5%</t>
  </si>
  <si>
    <t>Recipharm Monts</t>
  </si>
  <si>
    <t>100 mg/20 ml</t>
  </si>
  <si>
    <t>324</t>
  </si>
  <si>
    <t>lidokain, adrenalin (epinefrin)</t>
  </si>
  <si>
    <t>0081540</t>
  </si>
  <si>
    <t>LIDOKAIN 2%-ADRENALIN</t>
  </si>
  <si>
    <t>2 ml (40 mg+0,025 mg)</t>
  </si>
  <si>
    <t>327</t>
  </si>
  <si>
    <t>petidin hidrohlorid 100 mg</t>
  </si>
  <si>
    <t>0087018</t>
  </si>
  <si>
    <t xml:space="preserve">DOLANTIN </t>
  </si>
  <si>
    <t>Sanofi-Aventis Deutschland GmbH/Sanofi winthrop industrie delphphaarm dijon</t>
  </si>
  <si>
    <t>360</t>
  </si>
  <si>
    <t>flumazenil 0,5 mg</t>
  </si>
  <si>
    <t>0189100</t>
  </si>
  <si>
    <t>ANEXATE</t>
  </si>
  <si>
    <t>F. Hoffmann-La Roche Ltd.</t>
  </si>
  <si>
    <t>0,5 mg/5 ml</t>
  </si>
  <si>
    <t>flumazenil 1 mg</t>
  </si>
  <si>
    <t>0189101</t>
  </si>
  <si>
    <t>1 mg/10 ml</t>
  </si>
  <si>
    <t>362</t>
  </si>
  <si>
    <t>sugamadeks 200 mg</t>
  </si>
  <si>
    <t>0189011</t>
  </si>
  <si>
    <t>BRIDION</t>
  </si>
  <si>
    <t>N.V. Organon</t>
  </si>
  <si>
    <t>200 mg/2 ml</t>
  </si>
  <si>
    <t>PHOENIX PHARMA D.O.O.</t>
  </si>
  <si>
    <t>332</t>
  </si>
  <si>
    <t>paracetamol 1000 mg</t>
  </si>
  <si>
    <t>0086930 0086666 0088334</t>
  </si>
  <si>
    <t>PARACETAMOL PHARMASWISS/PARACETAMOL ACTAVIS/PARACETAMOL B.BRAUN</t>
  </si>
  <si>
    <t>PharmaSwiss d.o.o. /S.M. Farmaceutici SRL/B.Braun Medical SA</t>
  </si>
  <si>
    <t>boca/ kontejner plastični/ bočica staklena</t>
  </si>
  <si>
    <t>0122751 0122927 0122100</t>
  </si>
  <si>
    <t>0122813 0122814</t>
  </si>
  <si>
    <t>0171291  0171310</t>
  </si>
  <si>
    <t>0173220  0173305</t>
  </si>
  <si>
    <t>0173225  0173300</t>
  </si>
  <si>
    <t>0175315  0175260</t>
  </si>
  <si>
    <t>0175185  0175320</t>
  </si>
  <si>
    <t>0175240  0175310</t>
  </si>
  <si>
    <t>0044086  0044400</t>
  </si>
  <si>
    <t>0321030  0321854  0321962</t>
  </si>
  <si>
    <t>0321758  0321329   0321863  0321997  0321989</t>
  </si>
  <si>
    <t>0329412  0329403</t>
  </si>
  <si>
    <t>0329501  0329502</t>
  </si>
  <si>
    <t>0029790  0029001  0029702  0029795</t>
  </si>
  <si>
    <t>0029768  0029767</t>
  </si>
  <si>
    <t>1029050  1029052</t>
  </si>
  <si>
    <t>0327312  0327357  0327001</t>
  </si>
  <si>
    <t>1162487  1162403</t>
  </si>
  <si>
    <t>0080420  0080432</t>
  </si>
  <si>
    <t>0080421  0080431</t>
  </si>
  <si>
    <t>0080423  0080430</t>
  </si>
  <si>
    <t>404-1-110/17-23</t>
  </si>
  <si>
    <t>Лекови са Листе Б и Листе Д Листе лекова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</si>
</sst>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  <numFmt numFmtId="187" formatCode="#,##0.0000"/>
    <numFmt numFmtId="188" formatCode="#,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/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/>
      <right/>
      <top style="medium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47" fillId="0" borderId="0" xfId="0" applyFont="1" applyAlignment="1">
      <alignment/>
    </xf>
    <xf numFmtId="4" fontId="42" fillId="33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48" fillId="0" borderId="11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4" fontId="50" fillId="0" borderId="12" xfId="0" applyNumberFormat="1" applyFont="1" applyFill="1" applyBorder="1" applyAlignment="1">
      <alignment vertical="center" wrapText="1"/>
    </xf>
    <xf numFmtId="4" fontId="50" fillId="0" borderId="13" xfId="0" applyNumberFormat="1" applyFont="1" applyFill="1" applyBorder="1" applyAlignment="1">
      <alignment vertical="center" wrapText="1"/>
    </xf>
    <xf numFmtId="3" fontId="50" fillId="0" borderId="14" xfId="0" applyNumberFormat="1" applyFont="1" applyFill="1" applyBorder="1" applyAlignment="1">
      <alignment vertical="center" wrapText="1"/>
    </xf>
    <xf numFmtId="3" fontId="50" fillId="0" borderId="15" xfId="0" applyNumberFormat="1" applyFont="1" applyFill="1" applyBorder="1" applyAlignment="1">
      <alignment vertical="center" wrapText="1"/>
    </xf>
    <xf numFmtId="3" fontId="50" fillId="0" borderId="16" xfId="0" applyNumberFormat="1" applyFont="1" applyFill="1" applyBorder="1" applyAlignment="1">
      <alignment vertical="center" wrapText="1"/>
    </xf>
    <xf numFmtId="0" fontId="42" fillId="0" borderId="0" xfId="0" applyFont="1" applyAlignment="1">
      <alignment vertical="center" wrapText="1"/>
    </xf>
    <xf numFmtId="4" fontId="47" fillId="0" borderId="0" xfId="0" applyNumberFormat="1" applyFont="1" applyAlignment="1">
      <alignment/>
    </xf>
    <xf numFmtId="4" fontId="42" fillId="33" borderId="17" xfId="0" applyNumberFormat="1" applyFont="1" applyFill="1" applyBorder="1" applyAlignment="1">
      <alignment horizontal="center" vertical="center" wrapText="1"/>
    </xf>
    <xf numFmtId="4" fontId="42" fillId="35" borderId="18" xfId="0" applyNumberFormat="1" applyFont="1" applyFill="1" applyBorder="1" applyAlignment="1">
      <alignment horizontal="center" vertical="center" wrapText="1"/>
    </xf>
    <xf numFmtId="0" fontId="42" fillId="35" borderId="19" xfId="0" applyFont="1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" fontId="49" fillId="34" borderId="21" xfId="0" applyNumberFormat="1" applyFont="1" applyFill="1" applyBorder="1" applyAlignment="1">
      <alignment horizontal="center" vertical="center" wrapText="1"/>
    </xf>
    <xf numFmtId="4" fontId="49" fillId="34" borderId="22" xfId="0" applyNumberFormat="1" applyFont="1" applyFill="1" applyBorder="1" applyAlignment="1">
      <alignment horizontal="center" vertical="center" wrapText="1"/>
    </xf>
    <xf numFmtId="4" fontId="49" fillId="34" borderId="23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3" fontId="51" fillId="0" borderId="11" xfId="0" applyNumberFormat="1" applyFont="1" applyFill="1" applyBorder="1" applyAlignment="1">
      <alignment horizontal="center" vertical="center" wrapText="1"/>
    </xf>
    <xf numFmtId="0" fontId="3" fillId="34" borderId="11" xfId="65" applyFont="1" applyFill="1" applyBorder="1" applyAlignment="1">
      <alignment horizontal="center" vertical="center" wrapText="1"/>
      <protection/>
    </xf>
    <xf numFmtId="0" fontId="49" fillId="0" borderId="11" xfId="65" applyFont="1" applyBorder="1" applyAlignment="1">
      <alignment horizontal="center" vertical="center" wrapText="1"/>
      <protection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10" fillId="0" borderId="11" xfId="61" applyFont="1" applyFill="1" applyBorder="1" applyAlignment="1" quotePrefix="1">
      <alignment horizontal="center" vertical="center" wrapText="1"/>
      <protection/>
    </xf>
    <xf numFmtId="0" fontId="10" fillId="0" borderId="11" xfId="61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10" fillId="0" borderId="11" xfId="61" applyNumberFormat="1" applyFont="1" applyFill="1" applyBorder="1" applyAlignment="1">
      <alignment horizontal="center" vertical="center" wrapText="1"/>
      <protection/>
    </xf>
    <xf numFmtId="3" fontId="10" fillId="0" borderId="11" xfId="0" applyNumberFormat="1" applyFont="1" applyFill="1" applyBorder="1" applyAlignment="1">
      <alignment horizontal="center" vertical="center"/>
    </xf>
    <xf numFmtId="4" fontId="49" fillId="0" borderId="20" xfId="0" applyNumberFormat="1" applyFont="1" applyBorder="1" applyAlignment="1">
      <alignment horizontal="center" vertical="center"/>
    </xf>
    <xf numFmtId="4" fontId="49" fillId="0" borderId="24" xfId="0" applyNumberFormat="1" applyFont="1" applyBorder="1" applyAlignment="1">
      <alignment horizontal="right" vertical="center" wrapText="1"/>
    </xf>
    <xf numFmtId="49" fontId="10" fillId="0" borderId="11" xfId="61" applyNumberFormat="1" applyFont="1" applyFill="1" applyBorder="1" applyAlignment="1">
      <alignment horizontal="center" vertical="center" wrapText="1"/>
      <protection/>
    </xf>
    <xf numFmtId="0" fontId="10" fillId="0" borderId="11" xfId="52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quotePrefix="1">
      <alignment horizontal="center" vertical="center" wrapText="1"/>
    </xf>
    <xf numFmtId="0" fontId="10" fillId="0" borderId="11" xfId="58" applyFont="1" applyFill="1" applyBorder="1" applyAlignment="1">
      <alignment horizontal="center" vertical="center" wrapText="1"/>
      <protection/>
    </xf>
    <xf numFmtId="4" fontId="10" fillId="0" borderId="11" xfId="0" applyNumberFormat="1" applyFont="1" applyFill="1" applyBorder="1" applyAlignment="1">
      <alignment horizontal="center" vertical="center"/>
    </xf>
    <xf numFmtId="4" fontId="10" fillId="0" borderId="11" xfId="56" applyNumberFormat="1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/>
    </xf>
    <xf numFmtId="0" fontId="10" fillId="0" borderId="11" xfId="59" applyFont="1" applyFill="1" applyBorder="1" applyAlignment="1">
      <alignment horizontal="center" vertical="center" wrapText="1"/>
      <protection/>
    </xf>
    <xf numFmtId="2" fontId="10" fillId="0" borderId="11" xfId="61" applyNumberFormat="1" applyFont="1" applyFill="1" applyBorder="1" applyAlignment="1">
      <alignment horizontal="center" vertical="center" wrapText="1"/>
      <protection/>
    </xf>
    <xf numFmtId="0" fontId="10" fillId="0" borderId="11" xfId="56" applyFont="1" applyFill="1" applyBorder="1" applyAlignment="1">
      <alignment horizontal="center" vertical="center" wrapText="1"/>
      <protection/>
    </xf>
    <xf numFmtId="4" fontId="10" fillId="0" borderId="11" xfId="59" applyNumberFormat="1" applyFont="1" applyFill="1" applyBorder="1" applyAlignment="1">
      <alignment horizontal="center" vertical="center" wrapText="1"/>
      <protection/>
    </xf>
    <xf numFmtId="186" fontId="10" fillId="0" borderId="11" xfId="63" applyNumberFormat="1" applyFont="1" applyFill="1" applyBorder="1" applyAlignment="1">
      <alignment horizontal="center" vertical="center" wrapText="1"/>
      <protection/>
    </xf>
    <xf numFmtId="0" fontId="10" fillId="0" borderId="11" xfId="63" applyFont="1" applyFill="1" applyBorder="1" applyAlignment="1">
      <alignment horizontal="center" vertical="center" wrapText="1"/>
      <protection/>
    </xf>
    <xf numFmtId="186" fontId="10" fillId="0" borderId="11" xfId="58" applyNumberFormat="1" applyFont="1" applyFill="1" applyBorder="1" applyAlignment="1">
      <alignment horizontal="center" vertical="center" wrapText="1"/>
      <protection/>
    </xf>
    <xf numFmtId="0" fontId="49" fillId="0" borderId="11" xfId="0" applyFont="1" applyFill="1" applyBorder="1" applyAlignment="1">
      <alignment horizontal="center" vertical="center" wrapText="1"/>
    </xf>
    <xf numFmtId="4" fontId="49" fillId="0" borderId="11" xfId="0" applyNumberFormat="1" applyFont="1" applyFill="1" applyBorder="1" applyAlignment="1">
      <alignment horizontal="center" vertical="center" wrapText="1"/>
    </xf>
    <xf numFmtId="4" fontId="49" fillId="0" borderId="25" xfId="0" applyNumberFormat="1" applyFont="1" applyBorder="1" applyAlignment="1">
      <alignment horizontal="right" vertical="center" wrapText="1"/>
    </xf>
    <xf numFmtId="4" fontId="49" fillId="34" borderId="26" xfId="0" applyNumberFormat="1" applyFont="1" applyFill="1" applyBorder="1" applyAlignment="1">
      <alignment horizontal="right" vertical="center" wrapText="1"/>
    </xf>
    <xf numFmtId="4" fontId="49" fillId="34" borderId="27" xfId="0" applyNumberFormat="1" applyFont="1" applyFill="1" applyBorder="1" applyAlignment="1">
      <alignment horizontal="right" vertical="center" wrapText="1"/>
    </xf>
    <xf numFmtId="4" fontId="49" fillId="34" borderId="28" xfId="0" applyNumberFormat="1" applyFont="1" applyFill="1" applyBorder="1" applyAlignment="1">
      <alignment horizontal="right" vertical="center" wrapText="1"/>
    </xf>
    <xf numFmtId="49" fontId="10" fillId="0" borderId="29" xfId="61" applyNumberFormat="1" applyFont="1" applyFill="1" applyBorder="1" applyAlignment="1">
      <alignment horizontal="center" vertical="center" wrapText="1"/>
      <protection/>
    </xf>
    <xf numFmtId="0" fontId="10" fillId="0" borderId="29" xfId="61" applyFont="1" applyFill="1" applyBorder="1" applyAlignment="1" quotePrefix="1">
      <alignment horizontal="center" vertical="center" wrapText="1"/>
      <protection/>
    </xf>
    <xf numFmtId="49" fontId="10" fillId="0" borderId="29" xfId="62" applyNumberFormat="1" applyFont="1" applyFill="1" applyBorder="1" applyAlignment="1">
      <alignment horizontal="center" vertical="center" wrapText="1"/>
      <protection/>
    </xf>
    <xf numFmtId="0" fontId="10" fillId="0" borderId="29" xfId="61" applyFont="1" applyFill="1" applyBorder="1" applyAlignment="1">
      <alignment horizontal="center" vertical="center"/>
      <protection/>
    </xf>
    <xf numFmtId="49" fontId="10" fillId="0" borderId="29" xfId="63" applyNumberFormat="1" applyFont="1" applyFill="1" applyBorder="1" applyAlignment="1">
      <alignment horizontal="center" vertical="center" wrapText="1"/>
      <protection/>
    </xf>
    <xf numFmtId="0" fontId="10" fillId="0" borderId="29" xfId="61" applyFont="1" applyFill="1" applyBorder="1" applyAlignment="1">
      <alignment horizontal="center" vertical="center" wrapText="1"/>
      <protection/>
    </xf>
    <xf numFmtId="4" fontId="52" fillId="0" borderId="11" xfId="0" applyNumberFormat="1" applyFont="1" applyFill="1" applyBorder="1" applyAlignment="1">
      <alignment horizontal="center" vertical="center" wrapText="1"/>
    </xf>
    <xf numFmtId="0" fontId="10" fillId="0" borderId="11" xfId="61" applyFont="1" applyFill="1" applyBorder="1" applyAlignment="1">
      <alignment horizontal="center" vertical="center" wrapText="1"/>
      <protection/>
    </xf>
    <xf numFmtId="0" fontId="42" fillId="34" borderId="30" xfId="0" applyFont="1" applyFill="1" applyBorder="1" applyAlignment="1">
      <alignment horizontal="right" vertical="center" wrapText="1"/>
    </xf>
    <xf numFmtId="0" fontId="42" fillId="34" borderId="31" xfId="0" applyFont="1" applyFill="1" applyBorder="1" applyAlignment="1">
      <alignment horizontal="right" vertical="center" wrapText="1"/>
    </xf>
    <xf numFmtId="0" fontId="42" fillId="34" borderId="32" xfId="0" applyFont="1" applyFill="1" applyBorder="1" applyAlignment="1">
      <alignment horizontal="right" vertical="center" wrapText="1"/>
    </xf>
    <xf numFmtId="0" fontId="42" fillId="34" borderId="33" xfId="0" applyFont="1" applyFill="1" applyBorder="1" applyAlignment="1">
      <alignment horizontal="right" vertical="center" wrapText="1"/>
    </xf>
    <xf numFmtId="0" fontId="42" fillId="34" borderId="34" xfId="0" applyFont="1" applyFill="1" applyBorder="1" applyAlignment="1">
      <alignment horizontal="right" vertical="center" wrapText="1"/>
    </xf>
    <xf numFmtId="0" fontId="42" fillId="34" borderId="20" xfId="0" applyFont="1" applyFill="1" applyBorder="1" applyAlignment="1">
      <alignment horizontal="right" vertical="center" wrapText="1"/>
    </xf>
    <xf numFmtId="0" fontId="42" fillId="34" borderId="35" xfId="0" applyFont="1" applyFill="1" applyBorder="1" applyAlignment="1">
      <alignment horizontal="right" vertical="center" wrapText="1"/>
    </xf>
    <xf numFmtId="0" fontId="42" fillId="34" borderId="36" xfId="0" applyFont="1" applyFill="1" applyBorder="1" applyAlignment="1">
      <alignment horizontal="right" vertical="center" wrapText="1"/>
    </xf>
    <xf numFmtId="0" fontId="42" fillId="34" borderId="37" xfId="0" applyFont="1" applyFill="1" applyBorder="1" applyAlignment="1">
      <alignment horizontal="right" vertical="center" wrapText="1"/>
    </xf>
    <xf numFmtId="0" fontId="42" fillId="0" borderId="0" xfId="0" applyFont="1" applyAlignment="1">
      <alignment horizontal="center" vertical="center" wrapText="1"/>
    </xf>
    <xf numFmtId="49" fontId="10" fillId="0" borderId="29" xfId="61" applyNumberFormat="1" applyFont="1" applyFill="1" applyBorder="1" applyAlignment="1">
      <alignment horizontal="center" vertical="center" wrapText="1"/>
      <protection/>
    </xf>
    <xf numFmtId="0" fontId="10" fillId="0" borderId="29" xfId="61" applyFont="1" applyFill="1" applyBorder="1" applyAlignment="1" quotePrefix="1">
      <alignment horizontal="center" vertical="center" wrapText="1"/>
      <protection/>
    </xf>
    <xf numFmtId="4" fontId="50" fillId="34" borderId="14" xfId="0" applyNumberFormat="1" applyFont="1" applyFill="1" applyBorder="1" applyAlignment="1">
      <alignment horizontal="center" vertical="center" wrapText="1"/>
    </xf>
    <xf numFmtId="4" fontId="50" fillId="34" borderId="38" xfId="0" applyNumberFormat="1" applyFont="1" applyFill="1" applyBorder="1" applyAlignment="1">
      <alignment horizontal="center" vertical="center" wrapText="1"/>
    </xf>
    <xf numFmtId="4" fontId="50" fillId="34" borderId="16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3" xfId="56"/>
    <cellStyle name="Normal 2" xfId="57"/>
    <cellStyle name="Normal 2 14" xfId="58"/>
    <cellStyle name="Normal 2 2" xfId="59"/>
    <cellStyle name="Normal 2 2 10" xfId="60"/>
    <cellStyle name="Normal 2 2 13" xfId="61"/>
    <cellStyle name="Normal 2 2 2" xfId="62"/>
    <cellStyle name="Normal 2 3" xfId="63"/>
    <cellStyle name="Normal 3" xfId="64"/>
    <cellStyle name="Normal 4" xfId="65"/>
    <cellStyle name="Normal 5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3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3" sqref="A3:M3"/>
    </sheetView>
  </sheetViews>
  <sheetFormatPr defaultColWidth="9.140625" defaultRowHeight="15"/>
  <cols>
    <col min="1" max="1" width="6.57421875" style="33" customWidth="1"/>
    <col min="2" max="2" width="15.28125" style="33" customWidth="1"/>
    <col min="3" max="3" width="8.421875" style="33" customWidth="1"/>
    <col min="4" max="4" width="13.28125" style="33" customWidth="1"/>
    <col min="5" max="5" width="19.57421875" style="33" customWidth="1"/>
    <col min="6" max="6" width="14.7109375" style="33" customWidth="1"/>
    <col min="7" max="7" width="17.00390625" style="33" customWidth="1"/>
    <col min="8" max="8" width="9.421875" style="33" customWidth="1"/>
    <col min="9" max="9" width="12.00390625" style="33" customWidth="1"/>
    <col min="10" max="10" width="11.00390625" style="33" hidden="1" customWidth="1"/>
    <col min="11" max="11" width="10.8515625" style="33" customWidth="1"/>
    <col min="12" max="12" width="17.8515625" style="33" hidden="1" customWidth="1"/>
    <col min="13" max="13" width="16.28125" style="33" customWidth="1"/>
    <col min="14" max="14" width="13.8515625" style="33" hidden="1" customWidth="1"/>
    <col min="15" max="16384" width="9.140625" style="33" customWidth="1"/>
  </cols>
  <sheetData>
    <row r="2" spans="1:14" ht="12.75" customHeight="1">
      <c r="A2" s="81" t="s">
        <v>22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16"/>
    </row>
    <row r="3" spans="1:14" ht="12.75" customHeight="1">
      <c r="A3" s="81" t="s">
        <v>519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16"/>
    </row>
    <row r="5" ht="13.5" thickBot="1"/>
    <row r="6" spans="1:14" ht="53.25" customHeight="1" thickTop="1">
      <c r="A6" s="20" t="s">
        <v>40</v>
      </c>
      <c r="B6" s="20" t="s">
        <v>25</v>
      </c>
      <c r="C6" s="20" t="s">
        <v>0</v>
      </c>
      <c r="D6" s="20" t="s">
        <v>41</v>
      </c>
      <c r="E6" s="20" t="s">
        <v>2</v>
      </c>
      <c r="F6" s="20" t="s">
        <v>1</v>
      </c>
      <c r="G6" s="20" t="s">
        <v>42</v>
      </c>
      <c r="H6" s="20" t="s">
        <v>3</v>
      </c>
      <c r="I6" s="20" t="s">
        <v>4</v>
      </c>
      <c r="J6" s="21" t="s">
        <v>5</v>
      </c>
      <c r="K6" s="20" t="s">
        <v>73</v>
      </c>
      <c r="L6" s="18" t="s">
        <v>6</v>
      </c>
      <c r="M6" s="19" t="s">
        <v>7</v>
      </c>
      <c r="N6" s="2" t="s">
        <v>8</v>
      </c>
    </row>
    <row r="7" spans="1:14" ht="72">
      <c r="A7" s="65">
        <v>3</v>
      </c>
      <c r="B7" s="37" t="s">
        <v>76</v>
      </c>
      <c r="C7" s="38" t="s">
        <v>526</v>
      </c>
      <c r="D7" s="39" t="s">
        <v>77</v>
      </c>
      <c r="E7" s="38" t="s">
        <v>78</v>
      </c>
      <c r="F7" s="37" t="s">
        <v>79</v>
      </c>
      <c r="G7" s="37" t="s">
        <v>44</v>
      </c>
      <c r="H7" s="40" t="s">
        <v>54</v>
      </c>
      <c r="I7" s="41"/>
      <c r="J7" s="39">
        <v>235.78</v>
      </c>
      <c r="K7" s="39">
        <v>142.3</v>
      </c>
      <c r="L7" s="42">
        <f>I7*J7</f>
        <v>0</v>
      </c>
      <c r="M7" s="43">
        <f>I7*K7</f>
        <v>0</v>
      </c>
      <c r="N7" s="23">
        <v>3</v>
      </c>
    </row>
    <row r="8" spans="1:14" ht="48">
      <c r="A8" s="64" t="s">
        <v>80</v>
      </c>
      <c r="B8" s="45" t="s">
        <v>81</v>
      </c>
      <c r="C8" s="38" t="s">
        <v>527</v>
      </c>
      <c r="D8" s="39" t="s">
        <v>82</v>
      </c>
      <c r="E8" s="38" t="s">
        <v>83</v>
      </c>
      <c r="F8" s="37" t="s">
        <v>59</v>
      </c>
      <c r="G8" s="37" t="s">
        <v>44</v>
      </c>
      <c r="H8" s="40" t="s">
        <v>48</v>
      </c>
      <c r="I8" s="41"/>
      <c r="J8" s="39">
        <v>409.99</v>
      </c>
      <c r="K8" s="39">
        <v>260.5</v>
      </c>
      <c r="L8" s="42">
        <f aca="true" t="shared" si="0" ref="L8:L45">I8*J8</f>
        <v>0</v>
      </c>
      <c r="M8" s="43">
        <f aca="true" t="shared" si="1" ref="M8:M45">I8*K8</f>
        <v>0</v>
      </c>
      <c r="N8" s="23">
        <v>3</v>
      </c>
    </row>
    <row r="9" spans="1:14" ht="36">
      <c r="A9" s="64" t="s">
        <v>84</v>
      </c>
      <c r="B9" s="36" t="s">
        <v>85</v>
      </c>
      <c r="C9" s="46" t="s">
        <v>86</v>
      </c>
      <c r="D9" s="38" t="s">
        <v>87</v>
      </c>
      <c r="E9" s="38" t="s">
        <v>88</v>
      </c>
      <c r="F9" s="36" t="s">
        <v>46</v>
      </c>
      <c r="G9" s="37" t="s">
        <v>89</v>
      </c>
      <c r="H9" s="37" t="s">
        <v>48</v>
      </c>
      <c r="I9" s="41"/>
      <c r="J9" s="39">
        <v>5472.6</v>
      </c>
      <c r="K9" s="39">
        <v>5432.8</v>
      </c>
      <c r="L9" s="42">
        <f t="shared" si="0"/>
        <v>0</v>
      </c>
      <c r="M9" s="43">
        <f t="shared" si="1"/>
        <v>0</v>
      </c>
      <c r="N9" s="23">
        <v>3</v>
      </c>
    </row>
    <row r="10" spans="1:14" ht="24">
      <c r="A10" s="65">
        <v>13</v>
      </c>
      <c r="B10" s="37" t="s">
        <v>90</v>
      </c>
      <c r="C10" s="38">
        <v>1124587</v>
      </c>
      <c r="D10" s="39" t="s">
        <v>91</v>
      </c>
      <c r="E10" s="38" t="s">
        <v>92</v>
      </c>
      <c r="F10" s="37" t="s">
        <v>31</v>
      </c>
      <c r="G10" s="37" t="s">
        <v>93</v>
      </c>
      <c r="H10" s="40" t="s">
        <v>94</v>
      </c>
      <c r="I10" s="41"/>
      <c r="J10" s="39">
        <v>6254.1</v>
      </c>
      <c r="K10" s="39">
        <v>6254.1</v>
      </c>
      <c r="L10" s="42">
        <f t="shared" si="0"/>
        <v>0</v>
      </c>
      <c r="M10" s="43">
        <f t="shared" si="1"/>
        <v>0</v>
      </c>
      <c r="N10" s="23">
        <v>3</v>
      </c>
    </row>
    <row r="11" spans="1:14" ht="36">
      <c r="A11" s="69">
        <v>16</v>
      </c>
      <c r="B11" s="38" t="s">
        <v>95</v>
      </c>
      <c r="C11" s="38">
        <v>4129930</v>
      </c>
      <c r="D11" s="39" t="s">
        <v>96</v>
      </c>
      <c r="E11" s="38" t="s">
        <v>97</v>
      </c>
      <c r="F11" s="38" t="s">
        <v>98</v>
      </c>
      <c r="G11" s="37" t="s">
        <v>99</v>
      </c>
      <c r="H11" s="39" t="s">
        <v>100</v>
      </c>
      <c r="I11" s="41"/>
      <c r="J11" s="39">
        <v>481.36</v>
      </c>
      <c r="K11" s="39">
        <v>452.88</v>
      </c>
      <c r="L11" s="42">
        <f t="shared" si="0"/>
        <v>0</v>
      </c>
      <c r="M11" s="43">
        <f t="shared" si="1"/>
        <v>0</v>
      </c>
      <c r="N11" s="23">
        <v>3</v>
      </c>
    </row>
    <row r="12" spans="1:14" ht="24">
      <c r="A12" s="64" t="s">
        <v>101</v>
      </c>
      <c r="B12" s="47" t="s">
        <v>102</v>
      </c>
      <c r="C12" s="38">
        <v>5129132</v>
      </c>
      <c r="D12" s="39" t="s">
        <v>103</v>
      </c>
      <c r="E12" s="38" t="s">
        <v>104</v>
      </c>
      <c r="F12" s="37" t="s">
        <v>105</v>
      </c>
      <c r="G12" s="37" t="s">
        <v>106</v>
      </c>
      <c r="H12" s="48" t="s">
        <v>45</v>
      </c>
      <c r="I12" s="41"/>
      <c r="J12" s="39">
        <v>262.17</v>
      </c>
      <c r="K12" s="39">
        <v>258.8</v>
      </c>
      <c r="L12" s="42">
        <f t="shared" si="0"/>
        <v>0</v>
      </c>
      <c r="M12" s="43">
        <f t="shared" si="1"/>
        <v>0</v>
      </c>
      <c r="N12" s="23">
        <v>3</v>
      </c>
    </row>
    <row r="13" spans="1:14" ht="24">
      <c r="A13" s="64" t="s">
        <v>107</v>
      </c>
      <c r="B13" s="37" t="s">
        <v>108</v>
      </c>
      <c r="C13" s="38" t="s">
        <v>109</v>
      </c>
      <c r="D13" s="38" t="s">
        <v>110</v>
      </c>
      <c r="E13" s="38" t="s">
        <v>111</v>
      </c>
      <c r="F13" s="37" t="s">
        <v>105</v>
      </c>
      <c r="G13" s="37" t="s">
        <v>112</v>
      </c>
      <c r="H13" s="40" t="s">
        <v>45</v>
      </c>
      <c r="I13" s="41"/>
      <c r="J13" s="39">
        <v>481.35</v>
      </c>
      <c r="K13" s="39">
        <v>258.8</v>
      </c>
      <c r="L13" s="42">
        <f t="shared" si="0"/>
        <v>0</v>
      </c>
      <c r="M13" s="43">
        <f t="shared" si="1"/>
        <v>0</v>
      </c>
      <c r="N13" s="23">
        <v>3</v>
      </c>
    </row>
    <row r="14" spans="1:14" ht="24">
      <c r="A14" s="67">
        <v>19</v>
      </c>
      <c r="B14" s="37" t="s">
        <v>113</v>
      </c>
      <c r="C14" s="38" t="s">
        <v>114</v>
      </c>
      <c r="D14" s="39" t="s">
        <v>115</v>
      </c>
      <c r="E14" s="38" t="s">
        <v>70</v>
      </c>
      <c r="F14" s="37" t="s">
        <v>46</v>
      </c>
      <c r="G14" s="37" t="s">
        <v>116</v>
      </c>
      <c r="H14" s="40" t="s">
        <v>47</v>
      </c>
      <c r="I14" s="41"/>
      <c r="J14" s="39">
        <v>41.24</v>
      </c>
      <c r="K14" s="39">
        <v>36.85</v>
      </c>
      <c r="L14" s="42">
        <f t="shared" si="0"/>
        <v>0</v>
      </c>
      <c r="M14" s="43">
        <f t="shared" si="1"/>
        <v>0</v>
      </c>
      <c r="N14" s="23">
        <v>3</v>
      </c>
    </row>
    <row r="15" spans="1:14" ht="36">
      <c r="A15" s="64" t="s">
        <v>117</v>
      </c>
      <c r="B15" s="37" t="s">
        <v>118</v>
      </c>
      <c r="C15" s="38" t="s">
        <v>119</v>
      </c>
      <c r="D15" s="39" t="s">
        <v>120</v>
      </c>
      <c r="E15" s="38" t="s">
        <v>28</v>
      </c>
      <c r="F15" s="37" t="s">
        <v>121</v>
      </c>
      <c r="G15" s="37" t="s">
        <v>122</v>
      </c>
      <c r="H15" s="49" t="s">
        <v>47</v>
      </c>
      <c r="I15" s="41"/>
      <c r="J15" s="39">
        <v>21.14</v>
      </c>
      <c r="K15" s="39">
        <v>18.89</v>
      </c>
      <c r="L15" s="42">
        <f t="shared" si="0"/>
        <v>0</v>
      </c>
      <c r="M15" s="43">
        <f t="shared" si="1"/>
        <v>0</v>
      </c>
      <c r="N15" s="23">
        <v>3</v>
      </c>
    </row>
    <row r="16" spans="1:14" ht="192">
      <c r="A16" s="69">
        <v>25</v>
      </c>
      <c r="B16" s="37" t="s">
        <v>123</v>
      </c>
      <c r="C16" s="38">
        <v>1174015</v>
      </c>
      <c r="D16" s="39" t="s">
        <v>124</v>
      </c>
      <c r="E16" s="38" t="s">
        <v>125</v>
      </c>
      <c r="F16" s="37" t="s">
        <v>29</v>
      </c>
      <c r="G16" s="37" t="s">
        <v>126</v>
      </c>
      <c r="H16" s="37" t="s">
        <v>27</v>
      </c>
      <c r="I16" s="41"/>
      <c r="J16" s="39">
        <v>49.06</v>
      </c>
      <c r="K16" s="39">
        <v>49.06</v>
      </c>
      <c r="L16" s="42">
        <f t="shared" si="0"/>
        <v>0</v>
      </c>
      <c r="M16" s="43">
        <f t="shared" si="1"/>
        <v>0</v>
      </c>
      <c r="N16" s="23">
        <v>3</v>
      </c>
    </row>
    <row r="17" spans="1:14" ht="24">
      <c r="A17" s="64" t="s">
        <v>127</v>
      </c>
      <c r="B17" s="37" t="s">
        <v>128</v>
      </c>
      <c r="C17" s="38" t="s">
        <v>129</v>
      </c>
      <c r="D17" s="39" t="s">
        <v>49</v>
      </c>
      <c r="E17" s="38" t="s">
        <v>28</v>
      </c>
      <c r="F17" s="37" t="s">
        <v>46</v>
      </c>
      <c r="G17" s="37" t="s">
        <v>130</v>
      </c>
      <c r="H17" s="40" t="s">
        <v>47</v>
      </c>
      <c r="I17" s="41"/>
      <c r="J17" s="39">
        <v>85.74</v>
      </c>
      <c r="K17" s="39">
        <v>79.79</v>
      </c>
      <c r="L17" s="42">
        <f t="shared" si="0"/>
        <v>0</v>
      </c>
      <c r="M17" s="43">
        <f t="shared" si="1"/>
        <v>0</v>
      </c>
      <c r="N17" s="23">
        <v>3</v>
      </c>
    </row>
    <row r="18" spans="1:14" ht="36">
      <c r="A18" s="64" t="s">
        <v>131</v>
      </c>
      <c r="B18" s="37" t="s">
        <v>132</v>
      </c>
      <c r="C18" s="38" t="s">
        <v>133</v>
      </c>
      <c r="D18" s="38" t="s">
        <v>134</v>
      </c>
      <c r="E18" s="38" t="s">
        <v>135</v>
      </c>
      <c r="F18" s="37" t="s">
        <v>29</v>
      </c>
      <c r="G18" s="37" t="s">
        <v>136</v>
      </c>
      <c r="H18" s="40" t="s">
        <v>27</v>
      </c>
      <c r="I18" s="41"/>
      <c r="J18" s="39">
        <v>248.89</v>
      </c>
      <c r="K18" s="39">
        <v>233</v>
      </c>
      <c r="L18" s="42">
        <f t="shared" si="0"/>
        <v>0</v>
      </c>
      <c r="M18" s="43">
        <f t="shared" si="1"/>
        <v>0</v>
      </c>
      <c r="N18" s="23">
        <v>3</v>
      </c>
    </row>
    <row r="19" spans="1:14" ht="24">
      <c r="A19" s="66" t="s">
        <v>137</v>
      </c>
      <c r="B19" s="45" t="s">
        <v>138</v>
      </c>
      <c r="C19" s="38" t="s">
        <v>139</v>
      </c>
      <c r="D19" s="39" t="s">
        <v>140</v>
      </c>
      <c r="E19" s="38" t="s">
        <v>66</v>
      </c>
      <c r="F19" s="37" t="s">
        <v>46</v>
      </c>
      <c r="G19" s="37" t="s">
        <v>141</v>
      </c>
      <c r="H19" s="40" t="s">
        <v>47</v>
      </c>
      <c r="I19" s="41"/>
      <c r="J19" s="39">
        <v>120.18</v>
      </c>
      <c r="K19" s="39">
        <v>109.6</v>
      </c>
      <c r="L19" s="42">
        <f t="shared" si="0"/>
        <v>0</v>
      </c>
      <c r="M19" s="43">
        <f t="shared" si="1"/>
        <v>0</v>
      </c>
      <c r="N19" s="23">
        <v>1</v>
      </c>
    </row>
    <row r="20" spans="1:14" ht="24">
      <c r="A20" s="64" t="s">
        <v>142</v>
      </c>
      <c r="B20" s="37" t="s">
        <v>143</v>
      </c>
      <c r="C20" s="38" t="s">
        <v>144</v>
      </c>
      <c r="D20" s="39" t="s">
        <v>145</v>
      </c>
      <c r="E20" s="38" t="s">
        <v>28</v>
      </c>
      <c r="F20" s="37" t="s">
        <v>46</v>
      </c>
      <c r="G20" s="37" t="s">
        <v>146</v>
      </c>
      <c r="H20" s="40" t="s">
        <v>47</v>
      </c>
      <c r="I20" s="41"/>
      <c r="J20" s="39">
        <v>78.18</v>
      </c>
      <c r="K20" s="39">
        <v>69.86</v>
      </c>
      <c r="L20" s="42">
        <f t="shared" si="0"/>
        <v>0</v>
      </c>
      <c r="M20" s="43">
        <f t="shared" si="1"/>
        <v>0</v>
      </c>
      <c r="N20" s="23">
        <v>3</v>
      </c>
    </row>
    <row r="21" spans="1:14" ht="36">
      <c r="A21" s="64" t="s">
        <v>147</v>
      </c>
      <c r="B21" s="37" t="s">
        <v>148</v>
      </c>
      <c r="C21" s="38" t="s">
        <v>149</v>
      </c>
      <c r="D21" s="39" t="s">
        <v>150</v>
      </c>
      <c r="E21" s="38" t="s">
        <v>26</v>
      </c>
      <c r="F21" s="37" t="s">
        <v>62</v>
      </c>
      <c r="G21" s="37" t="s">
        <v>151</v>
      </c>
      <c r="H21" s="40" t="s">
        <v>152</v>
      </c>
      <c r="I21" s="41"/>
      <c r="J21" s="39">
        <v>698.2</v>
      </c>
      <c r="K21" s="39">
        <v>686.33</v>
      </c>
      <c r="L21" s="42">
        <f t="shared" si="0"/>
        <v>0</v>
      </c>
      <c r="M21" s="43">
        <f t="shared" si="1"/>
        <v>0</v>
      </c>
      <c r="N21" s="23">
        <v>3</v>
      </c>
    </row>
    <row r="22" spans="1:14" ht="108">
      <c r="A22" s="64" t="s">
        <v>153</v>
      </c>
      <c r="B22" s="37" t="s">
        <v>154</v>
      </c>
      <c r="C22" s="38" t="s">
        <v>155</v>
      </c>
      <c r="D22" s="39" t="s">
        <v>156</v>
      </c>
      <c r="E22" s="38" t="s">
        <v>157</v>
      </c>
      <c r="F22" s="37" t="s">
        <v>62</v>
      </c>
      <c r="G22" s="37" t="s">
        <v>158</v>
      </c>
      <c r="H22" s="40" t="s">
        <v>159</v>
      </c>
      <c r="I22" s="41"/>
      <c r="J22" s="39">
        <v>600.5</v>
      </c>
      <c r="K22" s="39">
        <v>590.29</v>
      </c>
      <c r="L22" s="42">
        <f t="shared" si="0"/>
        <v>0</v>
      </c>
      <c r="M22" s="43">
        <f t="shared" si="1"/>
        <v>0</v>
      </c>
      <c r="N22" s="23">
        <v>3</v>
      </c>
    </row>
    <row r="23" spans="1:14" ht="96">
      <c r="A23" s="64" t="s">
        <v>160</v>
      </c>
      <c r="B23" s="37" t="s">
        <v>161</v>
      </c>
      <c r="C23" s="38" t="s">
        <v>528</v>
      </c>
      <c r="D23" s="39" t="s">
        <v>162</v>
      </c>
      <c r="E23" s="38" t="s">
        <v>163</v>
      </c>
      <c r="F23" s="37" t="s">
        <v>52</v>
      </c>
      <c r="G23" s="37" t="s">
        <v>164</v>
      </c>
      <c r="H23" s="40" t="s">
        <v>53</v>
      </c>
      <c r="I23" s="41"/>
      <c r="J23" s="39">
        <v>497.96</v>
      </c>
      <c r="K23" s="39">
        <v>497.96</v>
      </c>
      <c r="L23" s="42">
        <f t="shared" si="0"/>
        <v>0</v>
      </c>
      <c r="M23" s="43">
        <f t="shared" si="1"/>
        <v>0</v>
      </c>
      <c r="N23" s="23">
        <v>3</v>
      </c>
    </row>
    <row r="24" spans="1:14" ht="24">
      <c r="A24" s="64" t="s">
        <v>165</v>
      </c>
      <c r="B24" s="37" t="s">
        <v>166</v>
      </c>
      <c r="C24" s="38" t="s">
        <v>167</v>
      </c>
      <c r="D24" s="39" t="s">
        <v>168</v>
      </c>
      <c r="E24" s="38" t="s">
        <v>169</v>
      </c>
      <c r="F24" s="37" t="s">
        <v>62</v>
      </c>
      <c r="G24" s="37" t="s">
        <v>170</v>
      </c>
      <c r="H24" s="40" t="s">
        <v>152</v>
      </c>
      <c r="I24" s="41"/>
      <c r="J24" s="39">
        <v>61.08</v>
      </c>
      <c r="K24" s="39">
        <v>61.08</v>
      </c>
      <c r="L24" s="42">
        <f t="shared" si="0"/>
        <v>0</v>
      </c>
      <c r="M24" s="43">
        <f t="shared" si="1"/>
        <v>0</v>
      </c>
      <c r="N24" s="23">
        <v>2</v>
      </c>
    </row>
    <row r="25" spans="1:14" ht="72">
      <c r="A25" s="64" t="s">
        <v>171</v>
      </c>
      <c r="B25" s="37" t="s">
        <v>172</v>
      </c>
      <c r="C25" s="38" t="s">
        <v>529</v>
      </c>
      <c r="D25" s="39" t="s">
        <v>173</v>
      </c>
      <c r="E25" s="38" t="s">
        <v>174</v>
      </c>
      <c r="F25" s="37" t="s">
        <v>62</v>
      </c>
      <c r="G25" s="37" t="s">
        <v>175</v>
      </c>
      <c r="H25" s="40" t="s">
        <v>176</v>
      </c>
      <c r="I25" s="41"/>
      <c r="J25" s="39">
        <v>67.6</v>
      </c>
      <c r="K25" s="39">
        <v>60.7</v>
      </c>
      <c r="L25" s="42">
        <f t="shared" si="0"/>
        <v>0</v>
      </c>
      <c r="M25" s="43">
        <f t="shared" si="1"/>
        <v>0</v>
      </c>
      <c r="N25" s="23">
        <v>3</v>
      </c>
    </row>
    <row r="26" spans="1:14" ht="24">
      <c r="A26" s="64" t="s">
        <v>177</v>
      </c>
      <c r="B26" s="37" t="s">
        <v>178</v>
      </c>
      <c r="C26" s="38" t="s">
        <v>179</v>
      </c>
      <c r="D26" s="39" t="s">
        <v>168</v>
      </c>
      <c r="E26" s="38" t="s">
        <v>169</v>
      </c>
      <c r="F26" s="37" t="s">
        <v>62</v>
      </c>
      <c r="G26" s="37" t="s">
        <v>175</v>
      </c>
      <c r="H26" s="40" t="s">
        <v>152</v>
      </c>
      <c r="I26" s="41"/>
      <c r="J26" s="39">
        <v>67.6</v>
      </c>
      <c r="K26" s="39">
        <v>67.6</v>
      </c>
      <c r="L26" s="42">
        <f t="shared" si="0"/>
        <v>0</v>
      </c>
      <c r="M26" s="43">
        <f t="shared" si="1"/>
        <v>0</v>
      </c>
      <c r="N26" s="23">
        <v>3</v>
      </c>
    </row>
    <row r="27" spans="1:14" ht="72">
      <c r="A27" s="64" t="s">
        <v>180</v>
      </c>
      <c r="B27" s="37" t="s">
        <v>181</v>
      </c>
      <c r="C27" s="38" t="s">
        <v>530</v>
      </c>
      <c r="D27" s="39" t="s">
        <v>182</v>
      </c>
      <c r="E27" s="38" t="s">
        <v>174</v>
      </c>
      <c r="F27" s="37" t="s">
        <v>62</v>
      </c>
      <c r="G27" s="37" t="s">
        <v>183</v>
      </c>
      <c r="H27" s="40" t="s">
        <v>159</v>
      </c>
      <c r="I27" s="41"/>
      <c r="J27" s="39">
        <v>83.9</v>
      </c>
      <c r="K27" s="39">
        <v>75.34</v>
      </c>
      <c r="L27" s="42">
        <f t="shared" si="0"/>
        <v>0</v>
      </c>
      <c r="M27" s="43">
        <f t="shared" si="1"/>
        <v>0</v>
      </c>
      <c r="N27" s="23">
        <v>3</v>
      </c>
    </row>
    <row r="28" spans="1:14" ht="144">
      <c r="A28" s="82" t="s">
        <v>184</v>
      </c>
      <c r="B28" s="71" t="s">
        <v>185</v>
      </c>
      <c r="C28" s="38" t="s">
        <v>186</v>
      </c>
      <c r="D28" s="39" t="s">
        <v>187</v>
      </c>
      <c r="E28" s="38" t="s">
        <v>188</v>
      </c>
      <c r="F28" s="37" t="s">
        <v>52</v>
      </c>
      <c r="G28" s="37" t="s">
        <v>189</v>
      </c>
      <c r="H28" s="40" t="s">
        <v>72</v>
      </c>
      <c r="I28" s="41"/>
      <c r="J28" s="39">
        <v>1.81</v>
      </c>
      <c r="K28" s="39">
        <v>1.8</v>
      </c>
      <c r="L28" s="42">
        <f t="shared" si="0"/>
        <v>0</v>
      </c>
      <c r="M28" s="43">
        <f t="shared" si="1"/>
        <v>0</v>
      </c>
      <c r="N28" s="23">
        <v>3</v>
      </c>
    </row>
    <row r="29" spans="1:14" ht="144">
      <c r="A29" s="82"/>
      <c r="B29" s="71"/>
      <c r="C29" s="38" t="s">
        <v>190</v>
      </c>
      <c r="D29" s="39" t="s">
        <v>187</v>
      </c>
      <c r="E29" s="38" t="s">
        <v>188</v>
      </c>
      <c r="F29" s="37" t="s">
        <v>52</v>
      </c>
      <c r="G29" s="37" t="s">
        <v>191</v>
      </c>
      <c r="H29" s="40" t="s">
        <v>72</v>
      </c>
      <c r="I29" s="41"/>
      <c r="J29" s="39">
        <v>1.81</v>
      </c>
      <c r="K29" s="39">
        <v>1.8</v>
      </c>
      <c r="L29" s="42">
        <f t="shared" si="0"/>
        <v>0</v>
      </c>
      <c r="M29" s="43">
        <f t="shared" si="1"/>
        <v>0</v>
      </c>
      <c r="N29" s="23">
        <v>3</v>
      </c>
    </row>
    <row r="30" spans="1:14" ht="132">
      <c r="A30" s="83">
        <v>85</v>
      </c>
      <c r="B30" s="71" t="s">
        <v>192</v>
      </c>
      <c r="C30" s="38" t="s">
        <v>193</v>
      </c>
      <c r="D30" s="39" t="s">
        <v>194</v>
      </c>
      <c r="E30" s="38" t="s">
        <v>188</v>
      </c>
      <c r="F30" s="37" t="s">
        <v>52</v>
      </c>
      <c r="G30" s="37" t="s">
        <v>195</v>
      </c>
      <c r="H30" s="40" t="s">
        <v>72</v>
      </c>
      <c r="I30" s="41"/>
      <c r="J30" s="39">
        <v>1.99</v>
      </c>
      <c r="K30" s="39">
        <v>1.97</v>
      </c>
      <c r="L30" s="42">
        <f t="shared" si="0"/>
        <v>0</v>
      </c>
      <c r="M30" s="43">
        <f t="shared" si="1"/>
        <v>0</v>
      </c>
      <c r="N30" s="23">
        <v>3</v>
      </c>
    </row>
    <row r="31" spans="1:14" ht="132">
      <c r="A31" s="83"/>
      <c r="B31" s="71"/>
      <c r="C31" s="38" t="s">
        <v>196</v>
      </c>
      <c r="D31" s="39" t="s">
        <v>194</v>
      </c>
      <c r="E31" s="38" t="s">
        <v>188</v>
      </c>
      <c r="F31" s="37" t="s">
        <v>52</v>
      </c>
      <c r="G31" s="37" t="s">
        <v>197</v>
      </c>
      <c r="H31" s="40" t="s">
        <v>72</v>
      </c>
      <c r="I31" s="41"/>
      <c r="J31" s="39">
        <v>1.99</v>
      </c>
      <c r="K31" s="39">
        <v>1.97</v>
      </c>
      <c r="L31" s="42">
        <f t="shared" si="0"/>
        <v>0</v>
      </c>
      <c r="M31" s="43">
        <f t="shared" si="1"/>
        <v>0</v>
      </c>
      <c r="N31" s="23">
        <v>3</v>
      </c>
    </row>
    <row r="32" spans="1:14" ht="72">
      <c r="A32" s="64" t="s">
        <v>198</v>
      </c>
      <c r="B32" s="37" t="s">
        <v>199</v>
      </c>
      <c r="C32" s="38" t="s">
        <v>200</v>
      </c>
      <c r="D32" s="39" t="s">
        <v>201</v>
      </c>
      <c r="E32" s="38" t="s">
        <v>202</v>
      </c>
      <c r="F32" s="37" t="s">
        <v>62</v>
      </c>
      <c r="G32" s="37" t="s">
        <v>203</v>
      </c>
      <c r="H32" s="40" t="s">
        <v>204</v>
      </c>
      <c r="I32" s="41"/>
      <c r="J32" s="39">
        <v>79.5</v>
      </c>
      <c r="K32" s="39">
        <v>72.37</v>
      </c>
      <c r="L32" s="42">
        <f t="shared" si="0"/>
        <v>0</v>
      </c>
      <c r="M32" s="43">
        <f t="shared" si="1"/>
        <v>0</v>
      </c>
      <c r="N32" s="23">
        <v>3</v>
      </c>
    </row>
    <row r="33" spans="1:14" ht="108">
      <c r="A33" s="64" t="s">
        <v>205</v>
      </c>
      <c r="B33" s="37" t="s">
        <v>206</v>
      </c>
      <c r="C33" s="38" t="s">
        <v>531</v>
      </c>
      <c r="D33" s="39" t="s">
        <v>207</v>
      </c>
      <c r="E33" s="38" t="s">
        <v>208</v>
      </c>
      <c r="F33" s="37" t="s">
        <v>62</v>
      </c>
      <c r="G33" s="37" t="s">
        <v>209</v>
      </c>
      <c r="H33" s="40" t="s">
        <v>176</v>
      </c>
      <c r="I33" s="41"/>
      <c r="J33" s="39">
        <v>79.5</v>
      </c>
      <c r="K33" s="39">
        <v>71.39</v>
      </c>
      <c r="L33" s="42">
        <f t="shared" si="0"/>
        <v>0</v>
      </c>
      <c r="M33" s="43">
        <f t="shared" si="1"/>
        <v>0</v>
      </c>
      <c r="N33" s="23">
        <v>3</v>
      </c>
    </row>
    <row r="34" spans="1:14" ht="84">
      <c r="A34" s="64" t="s">
        <v>210</v>
      </c>
      <c r="B34" s="37" t="s">
        <v>211</v>
      </c>
      <c r="C34" s="50" t="s">
        <v>212</v>
      </c>
      <c r="D34" s="50" t="s">
        <v>213</v>
      </c>
      <c r="E34" s="50" t="s">
        <v>202</v>
      </c>
      <c r="F34" s="37" t="s">
        <v>62</v>
      </c>
      <c r="G34" s="37" t="s">
        <v>214</v>
      </c>
      <c r="H34" s="40" t="s">
        <v>204</v>
      </c>
      <c r="I34" s="41"/>
      <c r="J34" s="39">
        <v>78.5</v>
      </c>
      <c r="K34" s="39">
        <v>71.41</v>
      </c>
      <c r="L34" s="42">
        <f t="shared" si="0"/>
        <v>0</v>
      </c>
      <c r="M34" s="43">
        <f t="shared" si="1"/>
        <v>0</v>
      </c>
      <c r="N34" s="23">
        <v>3</v>
      </c>
    </row>
    <row r="35" spans="1:14" ht="84">
      <c r="A35" s="64" t="s">
        <v>215</v>
      </c>
      <c r="B35" s="37" t="s">
        <v>216</v>
      </c>
      <c r="C35" s="38" t="s">
        <v>532</v>
      </c>
      <c r="D35" s="39" t="s">
        <v>217</v>
      </c>
      <c r="E35" s="38" t="s">
        <v>174</v>
      </c>
      <c r="F35" s="37" t="s">
        <v>62</v>
      </c>
      <c r="G35" s="37" t="s">
        <v>218</v>
      </c>
      <c r="H35" s="40" t="s">
        <v>159</v>
      </c>
      <c r="I35" s="41"/>
      <c r="J35" s="39">
        <v>78.5</v>
      </c>
      <c r="K35" s="39">
        <v>70.49</v>
      </c>
      <c r="L35" s="42">
        <f t="shared" si="0"/>
        <v>0</v>
      </c>
      <c r="M35" s="43">
        <f t="shared" si="1"/>
        <v>0</v>
      </c>
      <c r="N35" s="23">
        <v>3</v>
      </c>
    </row>
    <row r="36" spans="1:14" ht="24">
      <c r="A36" s="64" t="s">
        <v>219</v>
      </c>
      <c r="B36" s="37" t="s">
        <v>220</v>
      </c>
      <c r="C36" s="38" t="s">
        <v>221</v>
      </c>
      <c r="D36" s="39" t="s">
        <v>222</v>
      </c>
      <c r="E36" s="38" t="s">
        <v>157</v>
      </c>
      <c r="F36" s="37" t="s">
        <v>62</v>
      </c>
      <c r="G36" s="37" t="s">
        <v>223</v>
      </c>
      <c r="H36" s="40" t="s">
        <v>152</v>
      </c>
      <c r="I36" s="41"/>
      <c r="J36" s="39">
        <v>176.7</v>
      </c>
      <c r="K36" s="70">
        <v>340.65</v>
      </c>
      <c r="L36" s="42">
        <f t="shared" si="0"/>
        <v>0</v>
      </c>
      <c r="M36" s="43">
        <f t="shared" si="1"/>
        <v>0</v>
      </c>
      <c r="N36" s="23">
        <v>3</v>
      </c>
    </row>
    <row r="37" spans="1:14" ht="24">
      <c r="A37" s="64" t="s">
        <v>224</v>
      </c>
      <c r="B37" s="37" t="s">
        <v>225</v>
      </c>
      <c r="C37" s="38" t="s">
        <v>226</v>
      </c>
      <c r="D37" s="38" t="s">
        <v>222</v>
      </c>
      <c r="E37" s="38" t="s">
        <v>157</v>
      </c>
      <c r="F37" s="37" t="s">
        <v>62</v>
      </c>
      <c r="G37" s="37" t="s">
        <v>227</v>
      </c>
      <c r="H37" s="40" t="s">
        <v>152</v>
      </c>
      <c r="I37" s="41"/>
      <c r="J37" s="39">
        <v>163.5</v>
      </c>
      <c r="K37" s="70">
        <v>315.46</v>
      </c>
      <c r="L37" s="42">
        <f t="shared" si="0"/>
        <v>0</v>
      </c>
      <c r="M37" s="43">
        <f t="shared" si="1"/>
        <v>0</v>
      </c>
      <c r="N37" s="23">
        <v>3</v>
      </c>
    </row>
    <row r="38" spans="1:14" ht="72">
      <c r="A38" s="64" t="s">
        <v>228</v>
      </c>
      <c r="B38" s="38" t="s">
        <v>229</v>
      </c>
      <c r="C38" s="38" t="s">
        <v>230</v>
      </c>
      <c r="D38" s="39" t="s">
        <v>231</v>
      </c>
      <c r="E38" s="38" t="s">
        <v>232</v>
      </c>
      <c r="F38" s="37" t="s">
        <v>233</v>
      </c>
      <c r="G38" s="38" t="s">
        <v>234</v>
      </c>
      <c r="H38" s="40" t="s">
        <v>204</v>
      </c>
      <c r="I38" s="41"/>
      <c r="J38" s="39">
        <v>864.2</v>
      </c>
      <c r="K38" s="39">
        <v>795</v>
      </c>
      <c r="L38" s="42">
        <f t="shared" si="0"/>
        <v>0</v>
      </c>
      <c r="M38" s="43">
        <f t="shared" si="1"/>
        <v>0</v>
      </c>
      <c r="N38" s="23">
        <v>3</v>
      </c>
    </row>
    <row r="39" spans="1:14" ht="72">
      <c r="A39" s="65">
        <v>98</v>
      </c>
      <c r="B39" s="38" t="s">
        <v>235</v>
      </c>
      <c r="C39" s="38" t="s">
        <v>236</v>
      </c>
      <c r="D39" s="39" t="s">
        <v>231</v>
      </c>
      <c r="E39" s="38" t="s">
        <v>232</v>
      </c>
      <c r="F39" s="37" t="s">
        <v>233</v>
      </c>
      <c r="G39" s="38" t="s">
        <v>237</v>
      </c>
      <c r="H39" s="40" t="s">
        <v>204</v>
      </c>
      <c r="I39" s="41"/>
      <c r="J39" s="39">
        <v>994.9</v>
      </c>
      <c r="K39" s="39">
        <v>840</v>
      </c>
      <c r="L39" s="42">
        <f t="shared" si="0"/>
        <v>0</v>
      </c>
      <c r="M39" s="43">
        <f t="shared" si="1"/>
        <v>0</v>
      </c>
      <c r="N39" s="23">
        <v>4</v>
      </c>
    </row>
    <row r="40" spans="1:14" ht="72">
      <c r="A40" s="64" t="s">
        <v>238</v>
      </c>
      <c r="B40" s="38" t="s">
        <v>239</v>
      </c>
      <c r="C40" s="38" t="s">
        <v>240</v>
      </c>
      <c r="D40" s="38" t="s">
        <v>231</v>
      </c>
      <c r="E40" s="38" t="s">
        <v>232</v>
      </c>
      <c r="F40" s="37" t="s">
        <v>233</v>
      </c>
      <c r="G40" s="38" t="s">
        <v>241</v>
      </c>
      <c r="H40" s="40" t="s">
        <v>204</v>
      </c>
      <c r="I40" s="41"/>
      <c r="J40" s="39">
        <v>1378.9</v>
      </c>
      <c r="K40" s="39">
        <v>1378</v>
      </c>
      <c r="L40" s="42">
        <f t="shared" si="0"/>
        <v>0</v>
      </c>
      <c r="M40" s="43">
        <f t="shared" si="1"/>
        <v>0</v>
      </c>
      <c r="N40" s="23">
        <v>3</v>
      </c>
    </row>
    <row r="41" spans="1:14" ht="72">
      <c r="A41" s="65">
        <v>100</v>
      </c>
      <c r="B41" s="38" t="s">
        <v>229</v>
      </c>
      <c r="C41" s="38" t="s">
        <v>242</v>
      </c>
      <c r="D41" s="39" t="s">
        <v>231</v>
      </c>
      <c r="E41" s="38" t="s">
        <v>232</v>
      </c>
      <c r="F41" s="37" t="s">
        <v>233</v>
      </c>
      <c r="G41" s="38" t="s">
        <v>243</v>
      </c>
      <c r="H41" s="40" t="s">
        <v>204</v>
      </c>
      <c r="I41" s="41"/>
      <c r="J41" s="39">
        <v>864.2</v>
      </c>
      <c r="K41" s="39">
        <v>795</v>
      </c>
      <c r="L41" s="42">
        <f t="shared" si="0"/>
        <v>0</v>
      </c>
      <c r="M41" s="43">
        <f t="shared" si="1"/>
        <v>0</v>
      </c>
      <c r="N41" s="23">
        <v>3</v>
      </c>
    </row>
    <row r="42" spans="1:14" ht="72">
      <c r="A42" s="64" t="s">
        <v>244</v>
      </c>
      <c r="B42" s="38" t="s">
        <v>235</v>
      </c>
      <c r="C42" s="38" t="s">
        <v>245</v>
      </c>
      <c r="D42" s="39" t="s">
        <v>231</v>
      </c>
      <c r="E42" s="38" t="s">
        <v>232</v>
      </c>
      <c r="F42" s="37" t="s">
        <v>233</v>
      </c>
      <c r="G42" s="38" t="s">
        <v>246</v>
      </c>
      <c r="H42" s="40" t="s">
        <v>204</v>
      </c>
      <c r="I42" s="41"/>
      <c r="J42" s="39">
        <v>994.9</v>
      </c>
      <c r="K42" s="39">
        <v>840</v>
      </c>
      <c r="L42" s="42">
        <f t="shared" si="0"/>
        <v>0</v>
      </c>
      <c r="M42" s="43">
        <f t="shared" si="1"/>
        <v>0</v>
      </c>
      <c r="N42" s="23">
        <v>3</v>
      </c>
    </row>
    <row r="43" spans="1:14" ht="72">
      <c r="A43" s="65">
        <v>102</v>
      </c>
      <c r="B43" s="38" t="s">
        <v>239</v>
      </c>
      <c r="C43" s="38" t="s">
        <v>247</v>
      </c>
      <c r="D43" s="39" t="s">
        <v>231</v>
      </c>
      <c r="E43" s="38" t="s">
        <v>232</v>
      </c>
      <c r="F43" s="37" t="s">
        <v>233</v>
      </c>
      <c r="G43" s="38" t="s">
        <v>248</v>
      </c>
      <c r="H43" s="40" t="s">
        <v>204</v>
      </c>
      <c r="I43" s="41"/>
      <c r="J43" s="39">
        <v>1378.9</v>
      </c>
      <c r="K43" s="39">
        <v>1378</v>
      </c>
      <c r="L43" s="42">
        <f t="shared" si="0"/>
        <v>0</v>
      </c>
      <c r="M43" s="43">
        <f t="shared" si="1"/>
        <v>0</v>
      </c>
      <c r="N43" s="23">
        <v>3</v>
      </c>
    </row>
    <row r="44" spans="1:14" ht="72">
      <c r="A44" s="64" t="s">
        <v>249</v>
      </c>
      <c r="B44" s="38" t="s">
        <v>229</v>
      </c>
      <c r="C44" s="38" t="s">
        <v>250</v>
      </c>
      <c r="D44" s="38" t="s">
        <v>231</v>
      </c>
      <c r="E44" s="38" t="s">
        <v>232</v>
      </c>
      <c r="F44" s="37" t="s">
        <v>233</v>
      </c>
      <c r="G44" s="38" t="s">
        <v>251</v>
      </c>
      <c r="H44" s="40" t="s">
        <v>204</v>
      </c>
      <c r="I44" s="41"/>
      <c r="J44" s="39">
        <v>864.2</v>
      </c>
      <c r="K44" s="39">
        <v>795</v>
      </c>
      <c r="L44" s="42">
        <f t="shared" si="0"/>
        <v>0</v>
      </c>
      <c r="M44" s="43">
        <f t="shared" si="1"/>
        <v>0</v>
      </c>
      <c r="N44" s="23">
        <v>3</v>
      </c>
    </row>
    <row r="45" spans="1:14" ht="72">
      <c r="A45" s="64" t="s">
        <v>252</v>
      </c>
      <c r="B45" s="38" t="s">
        <v>235</v>
      </c>
      <c r="C45" s="38">
        <v>9175737</v>
      </c>
      <c r="D45" s="39" t="s">
        <v>231</v>
      </c>
      <c r="E45" s="38" t="s">
        <v>232</v>
      </c>
      <c r="F45" s="37" t="s">
        <v>233</v>
      </c>
      <c r="G45" s="38" t="s">
        <v>253</v>
      </c>
      <c r="H45" s="40" t="s">
        <v>204</v>
      </c>
      <c r="I45" s="41"/>
      <c r="J45" s="39">
        <v>994.9</v>
      </c>
      <c r="K45" s="39">
        <v>840</v>
      </c>
      <c r="L45" s="42">
        <f t="shared" si="0"/>
        <v>0</v>
      </c>
      <c r="M45" s="43">
        <f t="shared" si="1"/>
        <v>0</v>
      </c>
      <c r="N45" s="23">
        <v>3</v>
      </c>
    </row>
    <row r="46" spans="1:14" ht="72">
      <c r="A46" s="64" t="s">
        <v>254</v>
      </c>
      <c r="B46" s="38" t="s">
        <v>239</v>
      </c>
      <c r="C46" s="38">
        <v>9175738</v>
      </c>
      <c r="D46" s="39" t="s">
        <v>231</v>
      </c>
      <c r="E46" s="38" t="s">
        <v>232</v>
      </c>
      <c r="F46" s="37" t="s">
        <v>233</v>
      </c>
      <c r="G46" s="38" t="s">
        <v>255</v>
      </c>
      <c r="H46" s="40" t="s">
        <v>204</v>
      </c>
      <c r="I46" s="41"/>
      <c r="J46" s="39">
        <v>1378.9</v>
      </c>
      <c r="K46" s="39">
        <v>1378</v>
      </c>
      <c r="L46" s="42">
        <f>I46*J46</f>
        <v>0</v>
      </c>
      <c r="M46" s="43">
        <f>I46*K46</f>
        <v>0</v>
      </c>
      <c r="N46" s="23">
        <v>3</v>
      </c>
    </row>
    <row r="47" spans="1:14" ht="168">
      <c r="A47" s="64" t="s">
        <v>256</v>
      </c>
      <c r="B47" s="38" t="s">
        <v>257</v>
      </c>
      <c r="C47" s="38" t="s">
        <v>258</v>
      </c>
      <c r="D47" s="39" t="s">
        <v>259</v>
      </c>
      <c r="E47" s="38" t="s">
        <v>260</v>
      </c>
      <c r="F47" s="37" t="s">
        <v>233</v>
      </c>
      <c r="G47" s="38" t="s">
        <v>261</v>
      </c>
      <c r="H47" s="40" t="s">
        <v>204</v>
      </c>
      <c r="I47" s="41"/>
      <c r="J47" s="39">
        <v>1615.8</v>
      </c>
      <c r="K47" s="39">
        <v>1610</v>
      </c>
      <c r="L47" s="42">
        <f aca="true" t="shared" si="2" ref="L47:L87">I47*J47</f>
        <v>0</v>
      </c>
      <c r="M47" s="43">
        <f aca="true" t="shared" si="3" ref="M47:M87">I47*K47</f>
        <v>0</v>
      </c>
      <c r="N47" s="23">
        <v>3</v>
      </c>
    </row>
    <row r="48" spans="1:14" ht="72">
      <c r="A48" s="64" t="s">
        <v>262</v>
      </c>
      <c r="B48" s="38" t="s">
        <v>263</v>
      </c>
      <c r="C48" s="38" t="s">
        <v>264</v>
      </c>
      <c r="D48" s="39" t="s">
        <v>265</v>
      </c>
      <c r="E48" s="38" t="s">
        <v>260</v>
      </c>
      <c r="F48" s="37" t="s">
        <v>233</v>
      </c>
      <c r="G48" s="38" t="s">
        <v>266</v>
      </c>
      <c r="H48" s="40" t="s">
        <v>204</v>
      </c>
      <c r="I48" s="41"/>
      <c r="J48" s="39">
        <v>2426.4</v>
      </c>
      <c r="K48" s="39">
        <v>2390</v>
      </c>
      <c r="L48" s="42">
        <f t="shared" si="2"/>
        <v>0</v>
      </c>
      <c r="M48" s="43">
        <f t="shared" si="3"/>
        <v>0</v>
      </c>
      <c r="N48" s="23">
        <v>3</v>
      </c>
    </row>
    <row r="49" spans="1:14" ht="48">
      <c r="A49" s="66" t="s">
        <v>267</v>
      </c>
      <c r="B49" s="37" t="s">
        <v>268</v>
      </c>
      <c r="C49" s="38" t="s">
        <v>269</v>
      </c>
      <c r="D49" s="39" t="s">
        <v>270</v>
      </c>
      <c r="E49" s="38" t="s">
        <v>271</v>
      </c>
      <c r="F49" s="37" t="s">
        <v>62</v>
      </c>
      <c r="G49" s="37" t="s">
        <v>272</v>
      </c>
      <c r="H49" s="40" t="s">
        <v>45</v>
      </c>
      <c r="I49" s="41"/>
      <c r="J49" s="39">
        <v>269.39</v>
      </c>
      <c r="K49" s="39">
        <v>269.39</v>
      </c>
      <c r="L49" s="42">
        <f t="shared" si="2"/>
        <v>0</v>
      </c>
      <c r="M49" s="43">
        <f t="shared" si="3"/>
        <v>0</v>
      </c>
      <c r="N49" s="23">
        <v>3</v>
      </c>
    </row>
    <row r="50" spans="1:14" ht="60">
      <c r="A50" s="66" t="s">
        <v>273</v>
      </c>
      <c r="B50" s="37" t="s">
        <v>274</v>
      </c>
      <c r="C50" s="38" t="s">
        <v>275</v>
      </c>
      <c r="D50" s="39" t="s">
        <v>276</v>
      </c>
      <c r="E50" s="38" t="s">
        <v>277</v>
      </c>
      <c r="F50" s="37" t="s">
        <v>62</v>
      </c>
      <c r="G50" s="37" t="s">
        <v>278</v>
      </c>
      <c r="H50" s="40" t="s">
        <v>204</v>
      </c>
      <c r="I50" s="41"/>
      <c r="J50" s="39">
        <v>58.6</v>
      </c>
      <c r="K50" s="39">
        <v>54</v>
      </c>
      <c r="L50" s="42">
        <f t="shared" si="2"/>
        <v>0</v>
      </c>
      <c r="M50" s="43">
        <f t="shared" si="3"/>
        <v>0</v>
      </c>
      <c r="N50" s="23">
        <v>3</v>
      </c>
    </row>
    <row r="51" spans="1:14" ht="48">
      <c r="A51" s="65">
        <v>127</v>
      </c>
      <c r="B51" s="37" t="s">
        <v>279</v>
      </c>
      <c r="C51" s="38" t="s">
        <v>280</v>
      </c>
      <c r="D51" s="39" t="s">
        <v>281</v>
      </c>
      <c r="E51" s="38" t="s">
        <v>169</v>
      </c>
      <c r="F51" s="37" t="s">
        <v>62</v>
      </c>
      <c r="G51" s="37" t="s">
        <v>278</v>
      </c>
      <c r="H51" s="40" t="s">
        <v>152</v>
      </c>
      <c r="I51" s="41"/>
      <c r="J51" s="39">
        <v>58.55</v>
      </c>
      <c r="K51" s="39">
        <v>58.55</v>
      </c>
      <c r="L51" s="42">
        <f t="shared" si="2"/>
        <v>0</v>
      </c>
      <c r="M51" s="43">
        <f t="shared" si="3"/>
        <v>0</v>
      </c>
      <c r="N51" s="23">
        <v>3</v>
      </c>
    </row>
    <row r="52" spans="1:14" ht="60">
      <c r="A52" s="65">
        <v>128</v>
      </c>
      <c r="B52" s="37" t="s">
        <v>282</v>
      </c>
      <c r="C52" s="38" t="s">
        <v>283</v>
      </c>
      <c r="D52" s="39" t="s">
        <v>276</v>
      </c>
      <c r="E52" s="38" t="s">
        <v>277</v>
      </c>
      <c r="F52" s="37" t="s">
        <v>62</v>
      </c>
      <c r="G52" s="37" t="s">
        <v>284</v>
      </c>
      <c r="H52" s="40" t="s">
        <v>204</v>
      </c>
      <c r="I52" s="41"/>
      <c r="J52" s="39">
        <v>53.3</v>
      </c>
      <c r="K52" s="39">
        <v>53.2</v>
      </c>
      <c r="L52" s="42">
        <f t="shared" si="2"/>
        <v>0</v>
      </c>
      <c r="M52" s="43">
        <f t="shared" si="3"/>
        <v>0</v>
      </c>
      <c r="N52" s="23">
        <v>3</v>
      </c>
    </row>
    <row r="53" spans="1:14" ht="60">
      <c r="A53" s="64" t="s">
        <v>285</v>
      </c>
      <c r="B53" s="37" t="s">
        <v>286</v>
      </c>
      <c r="C53" s="38" t="s">
        <v>287</v>
      </c>
      <c r="D53" s="39" t="s">
        <v>276</v>
      </c>
      <c r="E53" s="38" t="s">
        <v>277</v>
      </c>
      <c r="F53" s="37" t="s">
        <v>62</v>
      </c>
      <c r="G53" s="37" t="s">
        <v>288</v>
      </c>
      <c r="H53" s="40" t="s">
        <v>204</v>
      </c>
      <c r="I53" s="41"/>
      <c r="J53" s="39">
        <v>72.4</v>
      </c>
      <c r="K53" s="39">
        <v>65.88</v>
      </c>
      <c r="L53" s="42">
        <f t="shared" si="2"/>
        <v>0</v>
      </c>
      <c r="M53" s="43">
        <f t="shared" si="3"/>
        <v>0</v>
      </c>
      <c r="N53" s="23">
        <v>3</v>
      </c>
    </row>
    <row r="54" spans="1:14" ht="72">
      <c r="A54" s="64" t="s">
        <v>289</v>
      </c>
      <c r="B54" s="37" t="s">
        <v>290</v>
      </c>
      <c r="C54" s="51" t="s">
        <v>533</v>
      </c>
      <c r="D54" s="39" t="s">
        <v>291</v>
      </c>
      <c r="E54" s="51" t="s">
        <v>292</v>
      </c>
      <c r="F54" s="37" t="s">
        <v>62</v>
      </c>
      <c r="G54" s="37" t="s">
        <v>293</v>
      </c>
      <c r="H54" s="40" t="s">
        <v>159</v>
      </c>
      <c r="I54" s="41"/>
      <c r="J54" s="39">
        <v>72.4</v>
      </c>
      <c r="K54" s="39">
        <v>65</v>
      </c>
      <c r="L54" s="42">
        <f t="shared" si="2"/>
        <v>0</v>
      </c>
      <c r="M54" s="43">
        <f t="shared" si="3"/>
        <v>0</v>
      </c>
      <c r="N54" s="23">
        <v>3</v>
      </c>
    </row>
    <row r="55" spans="1:14" ht="48">
      <c r="A55" s="67">
        <v>133</v>
      </c>
      <c r="B55" s="37" t="s">
        <v>294</v>
      </c>
      <c r="C55" s="51" t="s">
        <v>295</v>
      </c>
      <c r="D55" s="39" t="s">
        <v>281</v>
      </c>
      <c r="E55" s="51" t="s">
        <v>296</v>
      </c>
      <c r="F55" s="37" t="s">
        <v>62</v>
      </c>
      <c r="G55" s="37" t="s">
        <v>297</v>
      </c>
      <c r="H55" s="40" t="s">
        <v>152</v>
      </c>
      <c r="I55" s="41"/>
      <c r="J55" s="39">
        <v>72.4</v>
      </c>
      <c r="K55" s="39">
        <v>72.4</v>
      </c>
      <c r="L55" s="42">
        <f t="shared" si="2"/>
        <v>0</v>
      </c>
      <c r="M55" s="43">
        <f t="shared" si="3"/>
        <v>0</v>
      </c>
      <c r="N55" s="23">
        <v>3</v>
      </c>
    </row>
    <row r="56" spans="1:14" ht="24">
      <c r="A56" s="64" t="s">
        <v>298</v>
      </c>
      <c r="B56" s="37" t="s">
        <v>299</v>
      </c>
      <c r="C56" s="38" t="s">
        <v>300</v>
      </c>
      <c r="D56" s="39" t="s">
        <v>301</v>
      </c>
      <c r="E56" s="38" t="s">
        <v>302</v>
      </c>
      <c r="F56" s="37" t="s">
        <v>303</v>
      </c>
      <c r="G56" s="37" t="s">
        <v>304</v>
      </c>
      <c r="H56" s="37" t="s">
        <v>47</v>
      </c>
      <c r="I56" s="41"/>
      <c r="J56" s="39">
        <v>203.6</v>
      </c>
      <c r="K56" s="39">
        <v>162.37</v>
      </c>
      <c r="L56" s="42">
        <f t="shared" si="2"/>
        <v>0</v>
      </c>
      <c r="M56" s="43">
        <f t="shared" si="3"/>
        <v>0</v>
      </c>
      <c r="N56" s="23">
        <v>3</v>
      </c>
    </row>
    <row r="57" spans="1:14" ht="24">
      <c r="A57" s="65">
        <v>144</v>
      </c>
      <c r="B57" s="37" t="s">
        <v>305</v>
      </c>
      <c r="C57" s="38" t="s">
        <v>306</v>
      </c>
      <c r="D57" s="39" t="s">
        <v>307</v>
      </c>
      <c r="E57" s="38" t="s">
        <v>302</v>
      </c>
      <c r="F57" s="37" t="s">
        <v>51</v>
      </c>
      <c r="G57" s="37" t="s">
        <v>308</v>
      </c>
      <c r="H57" s="37" t="s">
        <v>47</v>
      </c>
      <c r="I57" s="41"/>
      <c r="J57" s="39">
        <v>189.6</v>
      </c>
      <c r="K57" s="39">
        <v>160.68</v>
      </c>
      <c r="L57" s="42">
        <f t="shared" si="2"/>
        <v>0</v>
      </c>
      <c r="M57" s="43">
        <f t="shared" si="3"/>
        <v>0</v>
      </c>
      <c r="N57" s="23">
        <v>3</v>
      </c>
    </row>
    <row r="58" spans="1:14" ht="48">
      <c r="A58" s="65">
        <v>149</v>
      </c>
      <c r="B58" s="37" t="s">
        <v>309</v>
      </c>
      <c r="C58" s="38" t="s">
        <v>310</v>
      </c>
      <c r="D58" s="39" t="s">
        <v>311</v>
      </c>
      <c r="E58" s="38" t="s">
        <v>312</v>
      </c>
      <c r="F58" s="37" t="s">
        <v>29</v>
      </c>
      <c r="G58" s="37" t="s">
        <v>313</v>
      </c>
      <c r="H58" s="40" t="s">
        <v>27</v>
      </c>
      <c r="I58" s="41"/>
      <c r="J58" s="39">
        <v>12.75</v>
      </c>
      <c r="K58" s="39">
        <v>12.24</v>
      </c>
      <c r="L58" s="42">
        <f t="shared" si="2"/>
        <v>0</v>
      </c>
      <c r="M58" s="43">
        <f t="shared" si="3"/>
        <v>0</v>
      </c>
      <c r="N58" s="23">
        <v>3</v>
      </c>
    </row>
    <row r="59" spans="1:14" ht="48">
      <c r="A59" s="67">
        <v>168</v>
      </c>
      <c r="B59" s="37" t="s">
        <v>314</v>
      </c>
      <c r="C59" s="38" t="s">
        <v>534</v>
      </c>
      <c r="D59" s="39" t="s">
        <v>315</v>
      </c>
      <c r="E59" s="38" t="s">
        <v>316</v>
      </c>
      <c r="F59" s="37" t="s">
        <v>317</v>
      </c>
      <c r="G59" s="37" t="s">
        <v>318</v>
      </c>
      <c r="H59" s="37" t="s">
        <v>319</v>
      </c>
      <c r="I59" s="41"/>
      <c r="J59" s="39">
        <v>1805.7</v>
      </c>
      <c r="K59" s="39">
        <v>1446.37</v>
      </c>
      <c r="L59" s="42">
        <f t="shared" si="2"/>
        <v>0</v>
      </c>
      <c r="M59" s="43">
        <f t="shared" si="3"/>
        <v>0</v>
      </c>
      <c r="N59" s="23">
        <v>3</v>
      </c>
    </row>
    <row r="60" spans="1:14" ht="48">
      <c r="A60" s="67">
        <v>169</v>
      </c>
      <c r="B60" s="37" t="s">
        <v>320</v>
      </c>
      <c r="C60" s="51" t="s">
        <v>321</v>
      </c>
      <c r="D60" s="38" t="s">
        <v>322</v>
      </c>
      <c r="E60" s="51" t="s">
        <v>323</v>
      </c>
      <c r="F60" s="37" t="s">
        <v>317</v>
      </c>
      <c r="G60" s="37" t="s">
        <v>324</v>
      </c>
      <c r="H60" s="37" t="s">
        <v>325</v>
      </c>
      <c r="I60" s="41"/>
      <c r="J60" s="39">
        <v>1257.1</v>
      </c>
      <c r="K60" s="39">
        <v>1257.1</v>
      </c>
      <c r="L60" s="42">
        <f t="shared" si="2"/>
        <v>0</v>
      </c>
      <c r="M60" s="43">
        <f t="shared" si="3"/>
        <v>0</v>
      </c>
      <c r="N60" s="23">
        <v>2</v>
      </c>
    </row>
    <row r="61" spans="1:14" ht="24">
      <c r="A61" s="64" t="s">
        <v>326</v>
      </c>
      <c r="B61" s="45" t="s">
        <v>327</v>
      </c>
      <c r="C61" s="51" t="s">
        <v>328</v>
      </c>
      <c r="D61" s="38" t="s">
        <v>329</v>
      </c>
      <c r="E61" s="51" t="s">
        <v>330</v>
      </c>
      <c r="F61" s="37" t="s">
        <v>331</v>
      </c>
      <c r="G61" s="37" t="s">
        <v>332</v>
      </c>
      <c r="H61" s="40" t="s">
        <v>333</v>
      </c>
      <c r="I61" s="41"/>
      <c r="J61" s="39">
        <v>11052.9</v>
      </c>
      <c r="K61" s="39">
        <v>8842.32</v>
      </c>
      <c r="L61" s="42">
        <f t="shared" si="2"/>
        <v>0</v>
      </c>
      <c r="M61" s="43">
        <f t="shared" si="3"/>
        <v>0</v>
      </c>
      <c r="N61" s="23">
        <v>3</v>
      </c>
    </row>
    <row r="62" spans="1:14" ht="24">
      <c r="A62" s="64" t="s">
        <v>334</v>
      </c>
      <c r="B62" s="45" t="s">
        <v>335</v>
      </c>
      <c r="C62" s="38" t="s">
        <v>336</v>
      </c>
      <c r="D62" s="38" t="s">
        <v>329</v>
      </c>
      <c r="E62" s="38" t="s">
        <v>330</v>
      </c>
      <c r="F62" s="37" t="s">
        <v>331</v>
      </c>
      <c r="G62" s="37" t="s">
        <v>337</v>
      </c>
      <c r="H62" s="40" t="s">
        <v>333</v>
      </c>
      <c r="I62" s="41"/>
      <c r="J62" s="39">
        <v>23076.1</v>
      </c>
      <c r="K62" s="39">
        <v>17572.16</v>
      </c>
      <c r="L62" s="42">
        <f t="shared" si="2"/>
        <v>0</v>
      </c>
      <c r="M62" s="43">
        <f t="shared" si="3"/>
        <v>0</v>
      </c>
      <c r="N62" s="23">
        <v>3</v>
      </c>
    </row>
    <row r="63" spans="1:14" ht="24">
      <c r="A63" s="64" t="s">
        <v>338</v>
      </c>
      <c r="B63" s="45" t="s">
        <v>339</v>
      </c>
      <c r="C63" s="38" t="s">
        <v>340</v>
      </c>
      <c r="D63" s="38" t="s">
        <v>329</v>
      </c>
      <c r="E63" s="38" t="s">
        <v>330</v>
      </c>
      <c r="F63" s="37" t="s">
        <v>331</v>
      </c>
      <c r="G63" s="37" t="s">
        <v>341</v>
      </c>
      <c r="H63" s="40" t="s">
        <v>333</v>
      </c>
      <c r="I63" s="41"/>
      <c r="J63" s="39">
        <v>32928.6</v>
      </c>
      <c r="K63" s="39">
        <v>26342.88</v>
      </c>
      <c r="L63" s="42">
        <f t="shared" si="2"/>
        <v>0</v>
      </c>
      <c r="M63" s="43">
        <f t="shared" si="3"/>
        <v>0</v>
      </c>
      <c r="N63" s="23">
        <v>3</v>
      </c>
    </row>
    <row r="64" spans="1:14" ht="60">
      <c r="A64" s="64" t="s">
        <v>342</v>
      </c>
      <c r="B64" s="38" t="s">
        <v>343</v>
      </c>
      <c r="C64" s="38" t="s">
        <v>344</v>
      </c>
      <c r="D64" s="38" t="s">
        <v>345</v>
      </c>
      <c r="E64" s="38" t="s">
        <v>330</v>
      </c>
      <c r="F64" s="38" t="s">
        <v>63</v>
      </c>
      <c r="G64" s="38" t="s">
        <v>346</v>
      </c>
      <c r="H64" s="47" t="s">
        <v>347</v>
      </c>
      <c r="I64" s="41"/>
      <c r="J64" s="39">
        <v>48826.2</v>
      </c>
      <c r="K64" s="39">
        <v>43943.58</v>
      </c>
      <c r="L64" s="42">
        <f t="shared" si="2"/>
        <v>0</v>
      </c>
      <c r="M64" s="43">
        <f t="shared" si="3"/>
        <v>0</v>
      </c>
      <c r="N64" s="23">
        <v>3</v>
      </c>
    </row>
    <row r="65" spans="1:14" ht="60">
      <c r="A65" s="64" t="s">
        <v>348</v>
      </c>
      <c r="B65" s="38" t="s">
        <v>349</v>
      </c>
      <c r="C65" s="38" t="s">
        <v>350</v>
      </c>
      <c r="D65" s="38" t="s">
        <v>345</v>
      </c>
      <c r="E65" s="38" t="s">
        <v>330</v>
      </c>
      <c r="F65" s="38" t="s">
        <v>63</v>
      </c>
      <c r="G65" s="38" t="s">
        <v>351</v>
      </c>
      <c r="H65" s="47" t="s">
        <v>347</v>
      </c>
      <c r="I65" s="41"/>
      <c r="J65" s="39">
        <v>53401.3</v>
      </c>
      <c r="K65" s="39">
        <v>48061.17</v>
      </c>
      <c r="L65" s="42">
        <f t="shared" si="2"/>
        <v>0</v>
      </c>
      <c r="M65" s="43">
        <f t="shared" si="3"/>
        <v>0</v>
      </c>
      <c r="N65" s="23">
        <v>3</v>
      </c>
    </row>
    <row r="66" spans="1:14" ht="24">
      <c r="A66" s="64" t="s">
        <v>352</v>
      </c>
      <c r="B66" s="37" t="s">
        <v>353</v>
      </c>
      <c r="C66" s="38" t="s">
        <v>354</v>
      </c>
      <c r="D66" s="38" t="s">
        <v>355</v>
      </c>
      <c r="E66" s="38" t="s">
        <v>356</v>
      </c>
      <c r="F66" s="37" t="s">
        <v>46</v>
      </c>
      <c r="G66" s="37" t="s">
        <v>357</v>
      </c>
      <c r="H66" s="37" t="s">
        <v>47</v>
      </c>
      <c r="I66" s="41"/>
      <c r="J66" s="39">
        <v>26.39</v>
      </c>
      <c r="K66" s="39">
        <v>21.4</v>
      </c>
      <c r="L66" s="42">
        <f t="shared" si="2"/>
        <v>0</v>
      </c>
      <c r="M66" s="43">
        <f t="shared" si="3"/>
        <v>0</v>
      </c>
      <c r="N66" s="23">
        <v>3</v>
      </c>
    </row>
    <row r="67" spans="1:14" ht="48">
      <c r="A67" s="65">
        <v>187</v>
      </c>
      <c r="B67" s="37" t="s">
        <v>358</v>
      </c>
      <c r="C67" s="38" t="s">
        <v>359</v>
      </c>
      <c r="D67" s="38" t="s">
        <v>55</v>
      </c>
      <c r="E67" s="38" t="s">
        <v>56</v>
      </c>
      <c r="F67" s="37" t="s">
        <v>360</v>
      </c>
      <c r="G67" s="37" t="s">
        <v>74</v>
      </c>
      <c r="H67" s="37" t="s">
        <v>50</v>
      </c>
      <c r="I67" s="41"/>
      <c r="J67" s="39">
        <v>97985.7</v>
      </c>
      <c r="K67" s="39">
        <v>96956</v>
      </c>
      <c r="L67" s="42">
        <f t="shared" si="2"/>
        <v>0</v>
      </c>
      <c r="M67" s="43">
        <f t="shared" si="3"/>
        <v>0</v>
      </c>
      <c r="N67" s="23">
        <v>3</v>
      </c>
    </row>
    <row r="68" spans="1:14" ht="60">
      <c r="A68" s="64" t="s">
        <v>361</v>
      </c>
      <c r="B68" s="38" t="s">
        <v>362</v>
      </c>
      <c r="C68" s="38" t="s">
        <v>363</v>
      </c>
      <c r="D68" s="38" t="s">
        <v>364</v>
      </c>
      <c r="E68" s="38" t="s">
        <v>330</v>
      </c>
      <c r="F68" s="38" t="s">
        <v>63</v>
      </c>
      <c r="G68" s="38" t="s">
        <v>365</v>
      </c>
      <c r="H68" s="38" t="s">
        <v>50</v>
      </c>
      <c r="I68" s="41"/>
      <c r="J68" s="39">
        <v>3965.4</v>
      </c>
      <c r="K68" s="39">
        <v>3568.86</v>
      </c>
      <c r="L68" s="42">
        <f t="shared" si="2"/>
        <v>0</v>
      </c>
      <c r="M68" s="43">
        <f t="shared" si="3"/>
        <v>0</v>
      </c>
      <c r="N68" s="23">
        <v>3</v>
      </c>
    </row>
    <row r="69" spans="1:14" ht="24">
      <c r="A69" s="64" t="s">
        <v>366</v>
      </c>
      <c r="B69" s="37" t="s">
        <v>367</v>
      </c>
      <c r="C69" s="38" t="s">
        <v>368</v>
      </c>
      <c r="D69" s="38" t="s">
        <v>369</v>
      </c>
      <c r="E69" s="38" t="s">
        <v>370</v>
      </c>
      <c r="F69" s="37" t="s">
        <v>121</v>
      </c>
      <c r="G69" s="37" t="s">
        <v>371</v>
      </c>
      <c r="H69" s="52" t="s">
        <v>47</v>
      </c>
      <c r="I69" s="41"/>
      <c r="J69" s="39">
        <v>310.46</v>
      </c>
      <c r="K69" s="39">
        <v>310.46</v>
      </c>
      <c r="L69" s="42">
        <f t="shared" si="2"/>
        <v>0</v>
      </c>
      <c r="M69" s="43">
        <f t="shared" si="3"/>
        <v>0</v>
      </c>
      <c r="N69" s="23">
        <v>3</v>
      </c>
    </row>
    <row r="70" spans="1:14" ht="24">
      <c r="A70" s="64" t="s">
        <v>372</v>
      </c>
      <c r="B70" s="37" t="s">
        <v>373</v>
      </c>
      <c r="C70" s="38" t="s">
        <v>374</v>
      </c>
      <c r="D70" s="39" t="s">
        <v>375</v>
      </c>
      <c r="E70" s="38" t="s">
        <v>26</v>
      </c>
      <c r="F70" s="37" t="s">
        <v>376</v>
      </c>
      <c r="G70" s="37" t="s">
        <v>377</v>
      </c>
      <c r="H70" s="37" t="s">
        <v>45</v>
      </c>
      <c r="I70" s="41"/>
      <c r="J70" s="39">
        <v>99.69</v>
      </c>
      <c r="K70" s="39">
        <v>91.79</v>
      </c>
      <c r="L70" s="42">
        <f t="shared" si="2"/>
        <v>0</v>
      </c>
      <c r="M70" s="43">
        <f t="shared" si="3"/>
        <v>0</v>
      </c>
      <c r="N70" s="23">
        <v>3</v>
      </c>
    </row>
    <row r="71" spans="1:14" ht="72">
      <c r="A71" s="64" t="s">
        <v>378</v>
      </c>
      <c r="B71" s="37" t="s">
        <v>379</v>
      </c>
      <c r="C71" s="38" t="s">
        <v>535</v>
      </c>
      <c r="D71" s="53" t="s">
        <v>380</v>
      </c>
      <c r="E71" s="38" t="s">
        <v>381</v>
      </c>
      <c r="F71" s="37" t="s">
        <v>59</v>
      </c>
      <c r="G71" s="37" t="s">
        <v>60</v>
      </c>
      <c r="H71" s="37" t="s">
        <v>54</v>
      </c>
      <c r="I71" s="41"/>
      <c r="J71" s="39">
        <v>104.8</v>
      </c>
      <c r="K71" s="39">
        <v>81</v>
      </c>
      <c r="L71" s="42">
        <f t="shared" si="2"/>
        <v>0</v>
      </c>
      <c r="M71" s="43">
        <f t="shared" si="3"/>
        <v>0</v>
      </c>
      <c r="N71" s="23">
        <v>3</v>
      </c>
    </row>
    <row r="72" spans="1:14" ht="120">
      <c r="A72" s="64" t="s">
        <v>382</v>
      </c>
      <c r="B72" s="37" t="s">
        <v>383</v>
      </c>
      <c r="C72" s="51" t="s">
        <v>536</v>
      </c>
      <c r="D72" s="54" t="s">
        <v>384</v>
      </c>
      <c r="E72" s="51" t="s">
        <v>385</v>
      </c>
      <c r="F72" s="37" t="s">
        <v>386</v>
      </c>
      <c r="G72" s="37" t="s">
        <v>60</v>
      </c>
      <c r="H72" s="37" t="s">
        <v>58</v>
      </c>
      <c r="I72" s="41"/>
      <c r="J72" s="39">
        <v>120.06</v>
      </c>
      <c r="K72" s="39">
        <v>78.6</v>
      </c>
      <c r="L72" s="42">
        <f t="shared" si="2"/>
        <v>0</v>
      </c>
      <c r="M72" s="43">
        <f t="shared" si="3"/>
        <v>0</v>
      </c>
      <c r="N72" s="23">
        <v>3</v>
      </c>
    </row>
    <row r="73" spans="1:14" ht="36">
      <c r="A73" s="64" t="s">
        <v>387</v>
      </c>
      <c r="B73" s="37" t="s">
        <v>388</v>
      </c>
      <c r="C73" s="38" t="s">
        <v>389</v>
      </c>
      <c r="D73" s="38" t="s">
        <v>390</v>
      </c>
      <c r="E73" s="38" t="s">
        <v>391</v>
      </c>
      <c r="F73" s="37" t="s">
        <v>59</v>
      </c>
      <c r="G73" s="37" t="s">
        <v>61</v>
      </c>
      <c r="H73" s="37" t="s">
        <v>58</v>
      </c>
      <c r="I73" s="41"/>
      <c r="J73" s="39">
        <v>328.44</v>
      </c>
      <c r="K73" s="39">
        <v>157.58</v>
      </c>
      <c r="L73" s="42">
        <f t="shared" si="2"/>
        <v>0</v>
      </c>
      <c r="M73" s="43">
        <f t="shared" si="3"/>
        <v>0</v>
      </c>
      <c r="N73" s="23">
        <v>3</v>
      </c>
    </row>
    <row r="74" spans="1:14" ht="36">
      <c r="A74" s="64" t="s">
        <v>392</v>
      </c>
      <c r="B74" s="37" t="s">
        <v>393</v>
      </c>
      <c r="C74" s="38" t="s">
        <v>394</v>
      </c>
      <c r="D74" s="38" t="s">
        <v>395</v>
      </c>
      <c r="E74" s="38" t="s">
        <v>396</v>
      </c>
      <c r="F74" s="37" t="s">
        <v>397</v>
      </c>
      <c r="G74" s="37" t="s">
        <v>398</v>
      </c>
      <c r="H74" s="37" t="s">
        <v>45</v>
      </c>
      <c r="I74" s="41"/>
      <c r="J74" s="39">
        <v>5098.7</v>
      </c>
      <c r="K74" s="39">
        <v>5098.7</v>
      </c>
      <c r="L74" s="42">
        <f t="shared" si="2"/>
        <v>0</v>
      </c>
      <c r="M74" s="43">
        <f t="shared" si="3"/>
        <v>0</v>
      </c>
      <c r="N74" s="23">
        <v>3</v>
      </c>
    </row>
    <row r="75" spans="1:14" ht="48">
      <c r="A75" s="64" t="s">
        <v>399</v>
      </c>
      <c r="B75" s="37" t="s">
        <v>400</v>
      </c>
      <c r="C75" s="38" t="s">
        <v>537</v>
      </c>
      <c r="D75" s="38" t="s">
        <v>401</v>
      </c>
      <c r="E75" s="38" t="s">
        <v>402</v>
      </c>
      <c r="F75" s="37" t="s">
        <v>403</v>
      </c>
      <c r="G75" s="37" t="s">
        <v>64</v>
      </c>
      <c r="H75" s="37" t="s">
        <v>404</v>
      </c>
      <c r="I75" s="41"/>
      <c r="J75" s="39">
        <v>200.68</v>
      </c>
      <c r="K75" s="39">
        <v>136</v>
      </c>
      <c r="L75" s="42">
        <f t="shared" si="2"/>
        <v>0</v>
      </c>
      <c r="M75" s="43">
        <f t="shared" si="3"/>
        <v>0</v>
      </c>
      <c r="N75" s="23">
        <v>3</v>
      </c>
    </row>
    <row r="76" spans="1:14" ht="48">
      <c r="A76" s="64" t="s">
        <v>405</v>
      </c>
      <c r="B76" s="55" t="s">
        <v>406</v>
      </c>
      <c r="C76" s="38" t="s">
        <v>538</v>
      </c>
      <c r="D76" s="39" t="s">
        <v>407</v>
      </c>
      <c r="E76" s="38" t="s">
        <v>408</v>
      </c>
      <c r="F76" s="56" t="s">
        <v>409</v>
      </c>
      <c r="G76" s="55" t="s">
        <v>410</v>
      </c>
      <c r="H76" s="37" t="s">
        <v>411</v>
      </c>
      <c r="I76" s="41"/>
      <c r="J76" s="39">
        <v>1069</v>
      </c>
      <c r="K76" s="39">
        <v>874</v>
      </c>
      <c r="L76" s="42">
        <f t="shared" si="2"/>
        <v>0</v>
      </c>
      <c r="M76" s="43">
        <f t="shared" si="3"/>
        <v>0</v>
      </c>
      <c r="N76" s="23">
        <v>3</v>
      </c>
    </row>
    <row r="77" spans="1:14" ht="96">
      <c r="A77" s="64" t="s">
        <v>412</v>
      </c>
      <c r="B77" s="37" t="s">
        <v>413</v>
      </c>
      <c r="C77" s="38" t="s">
        <v>539</v>
      </c>
      <c r="D77" s="38" t="s">
        <v>414</v>
      </c>
      <c r="E77" s="38" t="s">
        <v>415</v>
      </c>
      <c r="F77" s="37" t="s">
        <v>416</v>
      </c>
      <c r="G77" s="37" t="s">
        <v>61</v>
      </c>
      <c r="H77" s="52" t="s">
        <v>58</v>
      </c>
      <c r="I77" s="41"/>
      <c r="J77" s="39">
        <v>242.8</v>
      </c>
      <c r="K77" s="39">
        <v>172.7</v>
      </c>
      <c r="L77" s="42">
        <f t="shared" si="2"/>
        <v>0</v>
      </c>
      <c r="M77" s="43">
        <f t="shared" si="3"/>
        <v>0</v>
      </c>
      <c r="N77" s="23">
        <v>3</v>
      </c>
    </row>
    <row r="78" spans="1:14" ht="48">
      <c r="A78" s="64" t="s">
        <v>417</v>
      </c>
      <c r="B78" s="37" t="s">
        <v>418</v>
      </c>
      <c r="C78" s="38" t="s">
        <v>540</v>
      </c>
      <c r="D78" s="38" t="s">
        <v>419</v>
      </c>
      <c r="E78" s="38" t="s">
        <v>420</v>
      </c>
      <c r="F78" s="37" t="s">
        <v>59</v>
      </c>
      <c r="G78" s="57" t="s">
        <v>421</v>
      </c>
      <c r="H78" s="37" t="s">
        <v>45</v>
      </c>
      <c r="I78" s="41"/>
      <c r="J78" s="39">
        <v>806.4</v>
      </c>
      <c r="K78" s="39">
        <v>773.76</v>
      </c>
      <c r="L78" s="42">
        <f t="shared" si="2"/>
        <v>0</v>
      </c>
      <c r="M78" s="43">
        <f t="shared" si="3"/>
        <v>0</v>
      </c>
      <c r="N78" s="23">
        <v>3</v>
      </c>
    </row>
    <row r="79" spans="1:14" ht="48">
      <c r="A79" s="68" t="s">
        <v>422</v>
      </c>
      <c r="B79" s="37" t="s">
        <v>423</v>
      </c>
      <c r="C79" s="44" t="s">
        <v>541</v>
      </c>
      <c r="D79" s="52" t="s">
        <v>424</v>
      </c>
      <c r="E79" s="44" t="s">
        <v>425</v>
      </c>
      <c r="F79" s="37" t="s">
        <v>29</v>
      </c>
      <c r="G79" s="37" t="s">
        <v>426</v>
      </c>
      <c r="H79" s="37" t="s">
        <v>27</v>
      </c>
      <c r="I79" s="41"/>
      <c r="J79" s="39">
        <v>2845.26</v>
      </c>
      <c r="K79" s="39">
        <v>752</v>
      </c>
      <c r="L79" s="42">
        <f t="shared" si="2"/>
        <v>0</v>
      </c>
      <c r="M79" s="43">
        <f t="shared" si="3"/>
        <v>0</v>
      </c>
      <c r="N79" s="23">
        <v>3</v>
      </c>
    </row>
    <row r="80" spans="1:14" ht="72">
      <c r="A80" s="64" t="s">
        <v>427</v>
      </c>
      <c r="B80" s="37" t="s">
        <v>428</v>
      </c>
      <c r="C80" s="38" t="s">
        <v>542</v>
      </c>
      <c r="D80" s="38" t="s">
        <v>429</v>
      </c>
      <c r="E80" s="38" t="s">
        <v>430</v>
      </c>
      <c r="F80" s="37" t="s">
        <v>62</v>
      </c>
      <c r="G80" s="37" t="s">
        <v>431</v>
      </c>
      <c r="H80" s="37" t="s">
        <v>432</v>
      </c>
      <c r="I80" s="41"/>
      <c r="J80" s="39">
        <v>624</v>
      </c>
      <c r="K80" s="39">
        <v>496</v>
      </c>
      <c r="L80" s="42">
        <f t="shared" si="2"/>
        <v>0</v>
      </c>
      <c r="M80" s="43">
        <f t="shared" si="3"/>
        <v>0</v>
      </c>
      <c r="N80" s="23">
        <v>3</v>
      </c>
    </row>
    <row r="81" spans="1:14" ht="24">
      <c r="A81" s="64" t="s">
        <v>433</v>
      </c>
      <c r="B81" s="37" t="s">
        <v>434</v>
      </c>
      <c r="C81" s="51">
        <v>1327530</v>
      </c>
      <c r="D81" s="51" t="s">
        <v>435</v>
      </c>
      <c r="E81" s="51" t="s">
        <v>436</v>
      </c>
      <c r="F81" s="37" t="s">
        <v>29</v>
      </c>
      <c r="G81" s="37" t="s">
        <v>57</v>
      </c>
      <c r="H81" s="37" t="s">
        <v>27</v>
      </c>
      <c r="I81" s="41"/>
      <c r="J81" s="39">
        <v>613.5</v>
      </c>
      <c r="K81" s="70">
        <v>552.15</v>
      </c>
      <c r="L81" s="42">
        <f t="shared" si="2"/>
        <v>0</v>
      </c>
      <c r="M81" s="43">
        <f t="shared" si="3"/>
        <v>0</v>
      </c>
      <c r="N81" s="23">
        <v>3</v>
      </c>
    </row>
    <row r="82" spans="1:14" ht="24">
      <c r="A82" s="64" t="s">
        <v>437</v>
      </c>
      <c r="B82" s="37" t="s">
        <v>438</v>
      </c>
      <c r="C82" s="38" t="s">
        <v>439</v>
      </c>
      <c r="D82" s="51" t="s">
        <v>440</v>
      </c>
      <c r="E82" s="38" t="s">
        <v>92</v>
      </c>
      <c r="F82" s="37" t="s">
        <v>43</v>
      </c>
      <c r="G82" s="37" t="s">
        <v>57</v>
      </c>
      <c r="H82" s="37" t="s">
        <v>48</v>
      </c>
      <c r="I82" s="41"/>
      <c r="J82" s="39">
        <v>48048.3</v>
      </c>
      <c r="K82" s="39">
        <v>48048.3</v>
      </c>
      <c r="L82" s="42">
        <f t="shared" si="2"/>
        <v>0</v>
      </c>
      <c r="M82" s="43">
        <f t="shared" si="3"/>
        <v>0</v>
      </c>
      <c r="N82" s="23">
        <v>3</v>
      </c>
    </row>
    <row r="83" spans="1:14" ht="36">
      <c r="A83" s="64" t="s">
        <v>441</v>
      </c>
      <c r="B83" s="37" t="s">
        <v>442</v>
      </c>
      <c r="C83" s="56" t="s">
        <v>443</v>
      </c>
      <c r="D83" s="38" t="s">
        <v>440</v>
      </c>
      <c r="E83" s="55" t="s">
        <v>92</v>
      </c>
      <c r="F83" s="37" t="s">
        <v>397</v>
      </c>
      <c r="G83" s="37" t="s">
        <v>444</v>
      </c>
      <c r="H83" s="37" t="s">
        <v>48</v>
      </c>
      <c r="I83" s="41"/>
      <c r="J83" s="39">
        <v>64064.4</v>
      </c>
      <c r="K83" s="39">
        <v>64064.4</v>
      </c>
      <c r="L83" s="42">
        <f t="shared" si="2"/>
        <v>0</v>
      </c>
      <c r="M83" s="43">
        <f t="shared" si="3"/>
        <v>0</v>
      </c>
      <c r="N83" s="23">
        <v>3</v>
      </c>
    </row>
    <row r="84" spans="1:14" ht="60">
      <c r="A84" s="66" t="s">
        <v>445</v>
      </c>
      <c r="B84" s="37" t="s">
        <v>446</v>
      </c>
      <c r="C84" s="38" t="s">
        <v>543</v>
      </c>
      <c r="D84" s="39" t="s">
        <v>447</v>
      </c>
      <c r="E84" s="38" t="s">
        <v>448</v>
      </c>
      <c r="F84" s="37" t="s">
        <v>449</v>
      </c>
      <c r="G84" s="37" t="s">
        <v>450</v>
      </c>
      <c r="H84" s="40" t="s">
        <v>451</v>
      </c>
      <c r="I84" s="41"/>
      <c r="J84" s="39">
        <v>9.42</v>
      </c>
      <c r="K84" s="39">
        <v>8.42</v>
      </c>
      <c r="L84" s="42">
        <f t="shared" si="2"/>
        <v>0</v>
      </c>
      <c r="M84" s="43">
        <f t="shared" si="3"/>
        <v>0</v>
      </c>
      <c r="N84" s="23">
        <v>3</v>
      </c>
    </row>
    <row r="85" spans="1:14" ht="24">
      <c r="A85" s="69">
        <v>288</v>
      </c>
      <c r="B85" s="37" t="s">
        <v>452</v>
      </c>
      <c r="C85" s="38" t="s">
        <v>453</v>
      </c>
      <c r="D85" s="39" t="s">
        <v>454</v>
      </c>
      <c r="E85" s="38" t="s">
        <v>356</v>
      </c>
      <c r="F85" s="37" t="s">
        <v>29</v>
      </c>
      <c r="G85" s="37" t="s">
        <v>64</v>
      </c>
      <c r="H85" s="40" t="s">
        <v>27</v>
      </c>
      <c r="I85" s="41"/>
      <c r="J85" s="39">
        <v>19.16</v>
      </c>
      <c r="K85" s="39">
        <v>17.5</v>
      </c>
      <c r="L85" s="42">
        <f t="shared" si="2"/>
        <v>0</v>
      </c>
      <c r="M85" s="43">
        <f t="shared" si="3"/>
        <v>0</v>
      </c>
      <c r="N85" s="23">
        <v>3</v>
      </c>
    </row>
    <row r="86" spans="1:14" ht="24">
      <c r="A86" s="64" t="s">
        <v>455</v>
      </c>
      <c r="B86" s="47" t="s">
        <v>456</v>
      </c>
      <c r="C86" s="38">
        <v>1161263</v>
      </c>
      <c r="D86" s="39" t="s">
        <v>457</v>
      </c>
      <c r="E86" s="38" t="s">
        <v>458</v>
      </c>
      <c r="F86" s="47" t="s">
        <v>29</v>
      </c>
      <c r="G86" s="47" t="s">
        <v>459</v>
      </c>
      <c r="H86" s="40" t="s">
        <v>27</v>
      </c>
      <c r="I86" s="41"/>
      <c r="J86" s="39">
        <v>19.55</v>
      </c>
      <c r="K86" s="39">
        <v>18.3</v>
      </c>
      <c r="L86" s="42">
        <f t="shared" si="2"/>
        <v>0</v>
      </c>
      <c r="M86" s="43">
        <f t="shared" si="3"/>
        <v>0</v>
      </c>
      <c r="N86" s="23">
        <v>3</v>
      </c>
    </row>
    <row r="87" spans="1:14" ht="24">
      <c r="A87" s="69">
        <v>292</v>
      </c>
      <c r="B87" s="37" t="s">
        <v>460</v>
      </c>
      <c r="C87" s="51">
        <v>1162513</v>
      </c>
      <c r="D87" s="39" t="s">
        <v>65</v>
      </c>
      <c r="E87" s="51" t="s">
        <v>30</v>
      </c>
      <c r="F87" s="37" t="s">
        <v>29</v>
      </c>
      <c r="G87" s="37" t="s">
        <v>426</v>
      </c>
      <c r="H87" s="40" t="s">
        <v>27</v>
      </c>
      <c r="I87" s="41"/>
      <c r="J87" s="39">
        <v>4.75</v>
      </c>
      <c r="K87" s="39">
        <v>4.65</v>
      </c>
      <c r="L87" s="42">
        <f t="shared" si="2"/>
        <v>0</v>
      </c>
      <c r="M87" s="43">
        <f t="shared" si="3"/>
        <v>0</v>
      </c>
      <c r="N87" s="23">
        <v>3</v>
      </c>
    </row>
    <row r="88" spans="1:14" ht="24">
      <c r="A88" s="64" t="s">
        <v>461</v>
      </c>
      <c r="B88" s="37" t="s">
        <v>462</v>
      </c>
      <c r="C88" s="38" t="s">
        <v>463</v>
      </c>
      <c r="D88" s="38" t="s">
        <v>464</v>
      </c>
      <c r="E88" s="38" t="s">
        <v>465</v>
      </c>
      <c r="F88" s="37" t="s">
        <v>46</v>
      </c>
      <c r="G88" s="37" t="s">
        <v>75</v>
      </c>
      <c r="H88" s="40" t="s">
        <v>45</v>
      </c>
      <c r="I88" s="41"/>
      <c r="J88" s="39">
        <v>484.58</v>
      </c>
      <c r="K88" s="39">
        <v>484.58</v>
      </c>
      <c r="L88" s="42">
        <f>I88*J88</f>
        <v>0</v>
      </c>
      <c r="M88" s="43">
        <f>I88*K88</f>
        <v>0</v>
      </c>
      <c r="N88" s="23">
        <v>3</v>
      </c>
    </row>
    <row r="89" spans="1:14" ht="36">
      <c r="A89" s="64" t="s">
        <v>466</v>
      </c>
      <c r="B89" s="38" t="s">
        <v>467</v>
      </c>
      <c r="C89" s="38" t="s">
        <v>468</v>
      </c>
      <c r="D89" s="39" t="s">
        <v>469</v>
      </c>
      <c r="E89" s="38" t="s">
        <v>470</v>
      </c>
      <c r="F89" s="38" t="s">
        <v>79</v>
      </c>
      <c r="G89" s="38" t="s">
        <v>471</v>
      </c>
      <c r="H89" s="38" t="s">
        <v>472</v>
      </c>
      <c r="I89" s="41"/>
      <c r="J89" s="39">
        <v>16203</v>
      </c>
      <c r="K89" s="39">
        <v>16203</v>
      </c>
      <c r="L89" s="42">
        <f aca="true" t="shared" si="4" ref="L89:L100">I89*J89</f>
        <v>0</v>
      </c>
      <c r="M89" s="43">
        <f aca="true" t="shared" si="5" ref="M89:M100">I89*K89</f>
        <v>0</v>
      </c>
      <c r="N89" s="23">
        <v>3</v>
      </c>
    </row>
    <row r="90" spans="1:14" ht="48">
      <c r="A90" s="64" t="s">
        <v>473</v>
      </c>
      <c r="B90" s="37" t="s">
        <v>474</v>
      </c>
      <c r="C90" s="38" t="s">
        <v>544</v>
      </c>
      <c r="D90" s="39" t="s">
        <v>475</v>
      </c>
      <c r="E90" s="38" t="s">
        <v>476</v>
      </c>
      <c r="F90" s="37" t="s">
        <v>477</v>
      </c>
      <c r="G90" s="37" t="s">
        <v>478</v>
      </c>
      <c r="H90" s="40" t="s">
        <v>47</v>
      </c>
      <c r="I90" s="41"/>
      <c r="J90" s="39">
        <v>244.94</v>
      </c>
      <c r="K90" s="39">
        <v>244.94</v>
      </c>
      <c r="L90" s="42">
        <f t="shared" si="4"/>
        <v>0</v>
      </c>
      <c r="M90" s="43">
        <f t="shared" si="5"/>
        <v>0</v>
      </c>
      <c r="N90" s="23">
        <v>3</v>
      </c>
    </row>
    <row r="91" spans="1:14" ht="48">
      <c r="A91" s="64" t="s">
        <v>479</v>
      </c>
      <c r="B91" s="37" t="s">
        <v>480</v>
      </c>
      <c r="C91" s="38" t="s">
        <v>545</v>
      </c>
      <c r="D91" s="39" t="s">
        <v>475</v>
      </c>
      <c r="E91" s="38" t="s">
        <v>476</v>
      </c>
      <c r="F91" s="37" t="s">
        <v>477</v>
      </c>
      <c r="G91" s="37" t="s">
        <v>481</v>
      </c>
      <c r="H91" s="40" t="s">
        <v>45</v>
      </c>
      <c r="I91" s="41"/>
      <c r="J91" s="39">
        <v>679.1</v>
      </c>
      <c r="K91" s="39">
        <v>679.1</v>
      </c>
      <c r="L91" s="42">
        <f t="shared" si="4"/>
        <v>0</v>
      </c>
      <c r="M91" s="43">
        <f t="shared" si="5"/>
        <v>0</v>
      </c>
      <c r="N91" s="23">
        <v>3</v>
      </c>
    </row>
    <row r="92" spans="1:14" ht="48">
      <c r="A92" s="64" t="s">
        <v>482</v>
      </c>
      <c r="B92" s="37" t="s">
        <v>483</v>
      </c>
      <c r="C92" s="38" t="s">
        <v>546</v>
      </c>
      <c r="D92" s="39" t="s">
        <v>475</v>
      </c>
      <c r="E92" s="38" t="s">
        <v>476</v>
      </c>
      <c r="F92" s="37" t="s">
        <v>477</v>
      </c>
      <c r="G92" s="37" t="s">
        <v>71</v>
      </c>
      <c r="H92" s="40" t="s">
        <v>45</v>
      </c>
      <c r="I92" s="41"/>
      <c r="J92" s="39">
        <v>5.08</v>
      </c>
      <c r="K92" s="39">
        <v>1201.4</v>
      </c>
      <c r="L92" s="42">
        <f t="shared" si="4"/>
        <v>0</v>
      </c>
      <c r="M92" s="43">
        <f t="shared" si="5"/>
        <v>0</v>
      </c>
      <c r="N92" s="23">
        <v>3</v>
      </c>
    </row>
    <row r="93" spans="1:14" ht="36">
      <c r="A93" s="64" t="s">
        <v>484</v>
      </c>
      <c r="B93" s="37" t="s">
        <v>485</v>
      </c>
      <c r="C93" s="38" t="s">
        <v>486</v>
      </c>
      <c r="D93" s="39" t="s">
        <v>487</v>
      </c>
      <c r="E93" s="38" t="s">
        <v>68</v>
      </c>
      <c r="F93" s="37" t="s">
        <v>46</v>
      </c>
      <c r="G93" s="37" t="s">
        <v>69</v>
      </c>
      <c r="H93" s="40" t="s">
        <v>47</v>
      </c>
      <c r="I93" s="41"/>
      <c r="J93" s="39">
        <v>498.26</v>
      </c>
      <c r="K93" s="39">
        <v>478</v>
      </c>
      <c r="L93" s="42">
        <f t="shared" si="4"/>
        <v>0</v>
      </c>
      <c r="M93" s="43">
        <f t="shared" si="5"/>
        <v>0</v>
      </c>
      <c r="N93" s="23">
        <v>3</v>
      </c>
    </row>
    <row r="94" spans="1:14" ht="24">
      <c r="A94" s="64" t="s">
        <v>488</v>
      </c>
      <c r="B94" s="37" t="s">
        <v>489</v>
      </c>
      <c r="C94" s="38" t="s">
        <v>490</v>
      </c>
      <c r="D94" s="39" t="s">
        <v>491</v>
      </c>
      <c r="E94" s="38" t="s">
        <v>492</v>
      </c>
      <c r="F94" s="37" t="s">
        <v>46</v>
      </c>
      <c r="G94" s="37" t="s">
        <v>493</v>
      </c>
      <c r="H94" s="40" t="s">
        <v>48</v>
      </c>
      <c r="I94" s="41"/>
      <c r="J94" s="39">
        <v>262.78</v>
      </c>
      <c r="K94" s="39">
        <v>250.79</v>
      </c>
      <c r="L94" s="42">
        <f t="shared" si="4"/>
        <v>0</v>
      </c>
      <c r="M94" s="43">
        <f t="shared" si="5"/>
        <v>0</v>
      </c>
      <c r="N94" s="23">
        <v>3</v>
      </c>
    </row>
    <row r="95" spans="1:14" ht="36">
      <c r="A95" s="64" t="s">
        <v>494</v>
      </c>
      <c r="B95" s="37" t="s">
        <v>495</v>
      </c>
      <c r="C95" s="38" t="s">
        <v>496</v>
      </c>
      <c r="D95" s="39" t="s">
        <v>497</v>
      </c>
      <c r="E95" s="38" t="s">
        <v>28</v>
      </c>
      <c r="F95" s="37" t="s">
        <v>46</v>
      </c>
      <c r="G95" s="37" t="s">
        <v>498</v>
      </c>
      <c r="H95" s="40" t="s">
        <v>47</v>
      </c>
      <c r="I95" s="41"/>
      <c r="J95" s="39">
        <v>18.54</v>
      </c>
      <c r="K95" s="39">
        <v>17.25</v>
      </c>
      <c r="L95" s="42">
        <f t="shared" si="4"/>
        <v>0</v>
      </c>
      <c r="M95" s="43">
        <f t="shared" si="5"/>
        <v>0</v>
      </c>
      <c r="N95" s="23">
        <v>3</v>
      </c>
    </row>
    <row r="96" spans="1:14" ht="60">
      <c r="A96" s="64" t="s">
        <v>499</v>
      </c>
      <c r="B96" s="37" t="s">
        <v>500</v>
      </c>
      <c r="C96" s="38" t="s">
        <v>501</v>
      </c>
      <c r="D96" s="39" t="s">
        <v>502</v>
      </c>
      <c r="E96" s="38" t="s">
        <v>503</v>
      </c>
      <c r="F96" s="37" t="s">
        <v>46</v>
      </c>
      <c r="G96" s="37" t="s">
        <v>67</v>
      </c>
      <c r="H96" s="40" t="s">
        <v>47</v>
      </c>
      <c r="I96" s="41"/>
      <c r="J96" s="39">
        <v>98.08</v>
      </c>
      <c r="K96" s="39">
        <v>96.11</v>
      </c>
      <c r="L96" s="42">
        <f t="shared" si="4"/>
        <v>0</v>
      </c>
      <c r="M96" s="43">
        <f t="shared" si="5"/>
        <v>0</v>
      </c>
      <c r="N96" s="23">
        <v>3</v>
      </c>
    </row>
    <row r="97" spans="1:14" s="34" customFormat="1" ht="96">
      <c r="A97" s="64" t="s">
        <v>520</v>
      </c>
      <c r="B97" s="37" t="s">
        <v>521</v>
      </c>
      <c r="C97" s="58" t="s">
        <v>522</v>
      </c>
      <c r="D97" s="59" t="s">
        <v>523</v>
      </c>
      <c r="E97" s="58" t="s">
        <v>524</v>
      </c>
      <c r="F97" s="37" t="s">
        <v>62</v>
      </c>
      <c r="G97" s="37" t="s">
        <v>71</v>
      </c>
      <c r="H97" s="40" t="s">
        <v>525</v>
      </c>
      <c r="I97" s="41"/>
      <c r="J97" s="39">
        <v>171.5</v>
      </c>
      <c r="K97" s="39">
        <v>157.78</v>
      </c>
      <c r="L97" s="42">
        <f>I97*J97</f>
        <v>0</v>
      </c>
      <c r="M97" s="43">
        <f>I97*K97</f>
        <v>0</v>
      </c>
      <c r="N97" s="35">
        <v>3</v>
      </c>
    </row>
    <row r="98" spans="1:14" ht="24">
      <c r="A98" s="64" t="s">
        <v>504</v>
      </c>
      <c r="B98" s="37" t="s">
        <v>505</v>
      </c>
      <c r="C98" s="38" t="s">
        <v>506</v>
      </c>
      <c r="D98" s="38" t="s">
        <v>507</v>
      </c>
      <c r="E98" s="38" t="s">
        <v>508</v>
      </c>
      <c r="F98" s="37" t="s">
        <v>46</v>
      </c>
      <c r="G98" s="37" t="s">
        <v>509</v>
      </c>
      <c r="H98" s="40" t="s">
        <v>47</v>
      </c>
      <c r="I98" s="41"/>
      <c r="J98" s="39">
        <v>924.64</v>
      </c>
      <c r="K98" s="39">
        <v>924.64</v>
      </c>
      <c r="L98" s="42">
        <f t="shared" si="4"/>
        <v>0</v>
      </c>
      <c r="M98" s="43">
        <f t="shared" si="5"/>
        <v>0</v>
      </c>
      <c r="N98" s="23">
        <v>3</v>
      </c>
    </row>
    <row r="99" spans="1:14" ht="24">
      <c r="A99" s="67">
        <v>361</v>
      </c>
      <c r="B99" s="37" t="s">
        <v>510</v>
      </c>
      <c r="C99" s="38" t="s">
        <v>511</v>
      </c>
      <c r="D99" s="39" t="s">
        <v>507</v>
      </c>
      <c r="E99" s="38" t="s">
        <v>508</v>
      </c>
      <c r="F99" s="37" t="s">
        <v>46</v>
      </c>
      <c r="G99" s="37" t="s">
        <v>512</v>
      </c>
      <c r="H99" s="40" t="s">
        <v>47</v>
      </c>
      <c r="I99" s="41"/>
      <c r="J99" s="39">
        <v>2061.58</v>
      </c>
      <c r="K99" s="39">
        <v>2061.58</v>
      </c>
      <c r="L99" s="42">
        <f t="shared" si="4"/>
        <v>0</v>
      </c>
      <c r="M99" s="43">
        <f t="shared" si="5"/>
        <v>0</v>
      </c>
      <c r="N99" s="23">
        <v>3</v>
      </c>
    </row>
    <row r="100" spans="1:14" ht="24.75" thickBot="1">
      <c r="A100" s="64" t="s">
        <v>513</v>
      </c>
      <c r="B100" s="38" t="s">
        <v>514</v>
      </c>
      <c r="C100" s="38" t="s">
        <v>515</v>
      </c>
      <c r="D100" s="39" t="s">
        <v>516</v>
      </c>
      <c r="E100" s="38" t="s">
        <v>517</v>
      </c>
      <c r="F100" s="38" t="s">
        <v>46</v>
      </c>
      <c r="G100" s="38" t="s">
        <v>518</v>
      </c>
      <c r="H100" s="38" t="s">
        <v>48</v>
      </c>
      <c r="I100" s="41"/>
      <c r="J100" s="39">
        <v>8438.24</v>
      </c>
      <c r="K100" s="39">
        <v>8438.24</v>
      </c>
      <c r="L100" s="42">
        <f t="shared" si="4"/>
        <v>0</v>
      </c>
      <c r="M100" s="60">
        <f t="shared" si="5"/>
        <v>0</v>
      </c>
      <c r="N100" s="23">
        <v>3</v>
      </c>
    </row>
    <row r="101" spans="1:14" ht="17.25" customHeight="1" thickTop="1">
      <c r="A101" s="78" t="s">
        <v>32</v>
      </c>
      <c r="B101" s="79"/>
      <c r="C101" s="79"/>
      <c r="D101" s="79"/>
      <c r="E101" s="79"/>
      <c r="F101" s="79"/>
      <c r="G101" s="79"/>
      <c r="H101" s="79"/>
      <c r="I101" s="79"/>
      <c r="J101" s="79"/>
      <c r="K101" s="80"/>
      <c r="L101" s="24">
        <f>SUM(L7:L100)</f>
        <v>0</v>
      </c>
      <c r="M101" s="61">
        <f>SUM(M7:M100)</f>
        <v>0</v>
      </c>
      <c r="N101" s="22"/>
    </row>
    <row r="102" spans="1:14" ht="18" customHeight="1">
      <c r="A102" s="75" t="s">
        <v>33</v>
      </c>
      <c r="B102" s="76"/>
      <c r="C102" s="76"/>
      <c r="D102" s="76"/>
      <c r="E102" s="76"/>
      <c r="F102" s="76"/>
      <c r="G102" s="76"/>
      <c r="H102" s="76"/>
      <c r="I102" s="76"/>
      <c r="J102" s="76"/>
      <c r="K102" s="77"/>
      <c r="L102" s="25">
        <f>L101*0.1</f>
        <v>0</v>
      </c>
      <c r="M102" s="62">
        <f>M101*0.1</f>
        <v>0</v>
      </c>
      <c r="N102" s="22"/>
    </row>
    <row r="103" spans="1:14" ht="21" customHeight="1" thickBot="1">
      <c r="A103" s="72" t="s">
        <v>34</v>
      </c>
      <c r="B103" s="73"/>
      <c r="C103" s="73"/>
      <c r="D103" s="73"/>
      <c r="E103" s="73"/>
      <c r="F103" s="73"/>
      <c r="G103" s="73"/>
      <c r="H103" s="73"/>
      <c r="I103" s="73"/>
      <c r="J103" s="73"/>
      <c r="K103" s="74"/>
      <c r="L103" s="26">
        <f>L102+L101</f>
        <v>0</v>
      </c>
      <c r="M103" s="63">
        <f>M102+M101</f>
        <v>0</v>
      </c>
      <c r="N103" s="22"/>
    </row>
    <row r="104" ht="13.5" thickTop="1"/>
  </sheetData>
  <sheetProtection/>
  <mergeCells count="9">
    <mergeCell ref="B30:B31"/>
    <mergeCell ref="A103:K103"/>
    <mergeCell ref="A102:K102"/>
    <mergeCell ref="A101:K101"/>
    <mergeCell ref="A2:M2"/>
    <mergeCell ref="A3:M3"/>
    <mergeCell ref="A28:A29"/>
    <mergeCell ref="B28:B29"/>
    <mergeCell ref="A30:A31"/>
  </mergeCells>
  <printOptions/>
  <pageMargins left="0.7086614173228347" right="0.7086614173228347" top="0.7480314960629921" bottom="0.7480314960629921" header="0.31496062992125984" footer="0.31496062992125984"/>
  <pageSetup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6.00390625" style="1" customWidth="1"/>
    <col min="5" max="5" width="25.421875" style="1" customWidth="1"/>
    <col min="6" max="6" width="27.421875" style="1" customWidth="1"/>
    <col min="7" max="7" width="25.421875" style="1" customWidth="1"/>
    <col min="8" max="16384" width="9.140625" style="1" customWidth="1"/>
  </cols>
  <sheetData>
    <row r="2" spans="2:5" ht="14.25">
      <c r="B2" s="10" t="s">
        <v>9</v>
      </c>
      <c r="C2" s="10"/>
      <c r="D2" s="10"/>
      <c r="E2" s="10" t="s">
        <v>519</v>
      </c>
    </row>
    <row r="4" ht="15" thickBot="1"/>
    <row r="5" spans="2:7" ht="24.75" thickBot="1">
      <c r="B5" s="3" t="s">
        <v>10</v>
      </c>
      <c r="C5" s="4" t="s">
        <v>547</v>
      </c>
      <c r="E5" s="27" t="s">
        <v>35</v>
      </c>
      <c r="F5" s="28" t="s">
        <v>36</v>
      </c>
      <c r="G5" s="29" t="s">
        <v>37</v>
      </c>
    </row>
    <row r="6" spans="2:7" ht="15" thickBot="1">
      <c r="B6" s="5"/>
      <c r="C6" s="6"/>
      <c r="E6" s="11">
        <f>SUBTOTAL(9,specifikacija!L7:L100)</f>
        <v>0</v>
      </c>
      <c r="F6" s="11">
        <f>SUBTOTAL(9,specifikacija!M7:M100)</f>
        <v>0</v>
      </c>
      <c r="G6" s="12">
        <f>F6*1.1</f>
        <v>0</v>
      </c>
    </row>
    <row r="7" spans="2:7" ht="15.75" thickBot="1">
      <c r="B7" s="3" t="s">
        <v>11</v>
      </c>
      <c r="C7" s="7" t="s">
        <v>23</v>
      </c>
      <c r="E7" s="84" t="s">
        <v>38</v>
      </c>
      <c r="F7" s="85"/>
      <c r="G7" s="86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12</v>
      </c>
      <c r="C9" s="7" t="s">
        <v>24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13</v>
      </c>
      <c r="C11" s="7" t="s">
        <v>17</v>
      </c>
      <c r="E11" s="6"/>
      <c r="F11" s="6"/>
      <c r="G11" s="5"/>
    </row>
    <row r="12" spans="2:7" ht="14.25">
      <c r="B12" s="5"/>
      <c r="C12" s="6"/>
      <c r="G12" s="5"/>
    </row>
    <row r="13" spans="2:7" ht="15">
      <c r="B13" s="31" t="s">
        <v>25</v>
      </c>
      <c r="C13" s="32" t="s">
        <v>39</v>
      </c>
      <c r="E13" s="8" t="s">
        <v>20</v>
      </c>
      <c r="F13" s="30">
        <f>SUBTOTAL(101,specifikacija!N7:N100)</f>
        <v>2.9680851063829787</v>
      </c>
      <c r="G13" s="5"/>
    </row>
    <row r="14" spans="2:7" ht="14.25">
      <c r="B14" s="5"/>
      <c r="C14" s="6"/>
      <c r="E14" s="6"/>
      <c r="F14" s="6"/>
      <c r="G14" s="5"/>
    </row>
    <row r="15" spans="2:6" ht="15">
      <c r="B15" s="3" t="s">
        <v>14</v>
      </c>
      <c r="C15" s="4" t="s">
        <v>18</v>
      </c>
      <c r="E15" s="8" t="s">
        <v>21</v>
      </c>
      <c r="F15" s="7" t="s">
        <v>19</v>
      </c>
    </row>
    <row r="16" spans="2:3" ht="14.25">
      <c r="B16" s="5"/>
      <c r="C16" s="6"/>
    </row>
    <row r="17" spans="2:3" ht="25.5">
      <c r="B17" s="3" t="s">
        <v>15</v>
      </c>
      <c r="C17" s="4" t="s">
        <v>548</v>
      </c>
    </row>
    <row r="18" spans="2:3" ht="14.25">
      <c r="B18" s="5"/>
      <c r="C18" s="6"/>
    </row>
    <row r="19" spans="2:3" ht="15">
      <c r="B19" s="3" t="s">
        <v>16</v>
      </c>
      <c r="C19" s="9">
        <v>33600000</v>
      </c>
    </row>
    <row r="25" ht="14.25">
      <c r="G25" s="17"/>
    </row>
    <row r="26" ht="14.25">
      <c r="G26" s="17"/>
    </row>
    <row r="27" ht="14.25">
      <c r="G27" s="17"/>
    </row>
    <row r="28" ht="14.25">
      <c r="G28" s="17"/>
    </row>
    <row r="29" ht="14.25">
      <c r="G29" s="17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2017-11-21T08:24:31Z</dcterms:modified>
  <cp:category/>
  <cp:version/>
  <cp:contentType/>
  <cp:contentStatus/>
</cp:coreProperties>
</file>